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adrante Mensual" sheetId="1" state="visible" r:id="rId3"/>
    <sheet name="Ficha del Personal" sheetId="2" state="visible" r:id="rId4"/>
    <sheet name="Resumen de Hora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<sst xmlns="http://schemas.openxmlformats.org/spreadsheetml/2006/main" count="533" uniqueCount="142">
  <si>
    <t xml:space="preserve">🏥  CUADRANTE DE TURNOS DE ENFERMERÍA  –  JUNIO 2025</t>
  </si>
  <si>
    <t xml:space="preserve">Unidad: Planta de Hospitalización General  |  Responsable: Supervisora de Unidad</t>
  </si>
  <si>
    <t xml:space="preserve">LEYENDA DE TURNOS</t>
  </si>
  <si>
    <t xml:space="preserve">M = Mañana  (07:00–15:00)</t>
  </si>
  <si>
    <t xml:space="preserve">T = Tarde   (15:00–23:00)</t>
  </si>
  <si>
    <t xml:space="preserve">N = Noche   (23:00–07:00)</t>
  </si>
  <si>
    <t xml:space="preserve">L = Libre</t>
  </si>
  <si>
    <t xml:space="preserve">V = Vacaciones</t>
  </si>
  <si>
    <t xml:space="preserve">B = Baja médica</t>
  </si>
  <si>
    <t xml:space="preserve">F = Festivo / Descanso compensatorio</t>
  </si>
  <si>
    <t xml:space="preserve">PC = Permiso / Compensatorio</t>
  </si>
  <si>
    <t xml:space="preserve">Nº</t>
  </si>
  <si>
    <t xml:space="preserve">Nombre del profesional</t>
  </si>
  <si>
    <t xml:space="preserve">Categoría</t>
  </si>
  <si>
    <t xml:space="preserve">Turno
base</t>
  </si>
  <si>
    <t xml:space="preserve">1
Dom</t>
  </si>
  <si>
    <t xml:space="preserve">2
Lun</t>
  </si>
  <si>
    <t xml:space="preserve">3
Mar</t>
  </si>
  <si>
    <t xml:space="preserve">4
Mié</t>
  </si>
  <si>
    <t xml:space="preserve">5
Jue</t>
  </si>
  <si>
    <t xml:space="preserve">6
Vie</t>
  </si>
  <si>
    <t xml:space="preserve">7
Sáb</t>
  </si>
  <si>
    <t xml:space="preserve">8
Dom</t>
  </si>
  <si>
    <t xml:space="preserve">9
Lun</t>
  </si>
  <si>
    <t xml:space="preserve">10
Mar</t>
  </si>
  <si>
    <t xml:space="preserve">11
Mié</t>
  </si>
  <si>
    <t xml:space="preserve">12
Jue</t>
  </si>
  <si>
    <t xml:space="preserve">13
Vie</t>
  </si>
  <si>
    <t xml:space="preserve">14
Sáb</t>
  </si>
  <si>
    <t xml:space="preserve">15
Dom</t>
  </si>
  <si>
    <t xml:space="preserve">16
Lun</t>
  </si>
  <si>
    <t xml:space="preserve">17
Mar</t>
  </si>
  <si>
    <t xml:space="preserve">18
Mié</t>
  </si>
  <si>
    <t xml:space="preserve">19
Jue</t>
  </si>
  <si>
    <t xml:space="preserve">20
Vie</t>
  </si>
  <si>
    <t xml:space="preserve">21
Sáb</t>
  </si>
  <si>
    <t xml:space="preserve">22
Dom</t>
  </si>
  <si>
    <t xml:space="preserve">23
Lun</t>
  </si>
  <si>
    <t xml:space="preserve">24
Mar</t>
  </si>
  <si>
    <t xml:space="preserve">25
Mié</t>
  </si>
  <si>
    <t xml:space="preserve">26
Jue</t>
  </si>
  <si>
    <t xml:space="preserve">27
Vie</t>
  </si>
  <si>
    <t xml:space="preserve">28
Sáb</t>
  </si>
  <si>
    <t xml:space="preserve">29
Dom</t>
  </si>
  <si>
    <t xml:space="preserve">30
Lun</t>
  </si>
  <si>
    <t xml:space="preserve">M</t>
  </si>
  <si>
    <t xml:space="preserve">T</t>
  </si>
  <si>
    <t xml:space="preserve">N</t>
  </si>
  <si>
    <t xml:space="preserve">L</t>
  </si>
  <si>
    <t xml:space="preserve">H.Tot</t>
  </si>
  <si>
    <t xml:space="preserve">Vac</t>
  </si>
  <si>
    <t xml:space="preserve">Baja</t>
  </si>
  <si>
    <t xml:space="preserve">Martínez Ruiz, Carmen</t>
  </si>
  <si>
    <t xml:space="preserve">Enfermera</t>
  </si>
  <si>
    <t xml:space="preserve">F</t>
  </si>
  <si>
    <t xml:space="preserve">Sánchez Molina, Luis</t>
  </si>
  <si>
    <t xml:space="preserve">Enfermero</t>
  </si>
  <si>
    <t xml:space="preserve">B</t>
  </si>
  <si>
    <t xml:space="preserve">Gómez Herrera, Ana</t>
  </si>
  <si>
    <t xml:space="preserve">Pérez Castillo, Rubén</t>
  </si>
  <si>
    <t xml:space="preserve">Aux. Enferm.</t>
  </si>
  <si>
    <t xml:space="preserve">Torres Vidal, Noemí</t>
  </si>
  <si>
    <t xml:space="preserve">PC</t>
  </si>
  <si>
    <t xml:space="preserve">Jiménez Lara, Óscar</t>
  </si>
  <si>
    <t xml:space="preserve">Navarro Gil, Patricia</t>
  </si>
  <si>
    <t xml:space="preserve">Ramos Fuentes, David</t>
  </si>
  <si>
    <t xml:space="preserve">Blanco Mora, Elena</t>
  </si>
  <si>
    <t xml:space="preserve">Supervisora</t>
  </si>
  <si>
    <t xml:space="preserve">V</t>
  </si>
  <si>
    <t xml:space="preserve">Serrano Pinto, Javier</t>
  </si>
  <si>
    <t xml:space="preserve">Personal por día (M+T+N)</t>
  </si>
  <si>
    <t xml:space="preserve">👥  FICHA DEL PERSONAL DE ENFERMERÍA  –  PLANTA HOSPITALIZACIÓN GENERAL</t>
  </si>
  <si>
    <t xml:space="preserve">Registro de datos del equipo: categoría, contrato, formación y disponibilidad</t>
  </si>
  <si>
    <t xml:space="preserve">Nombre completo</t>
  </si>
  <si>
    <t xml:space="preserve">Tipo contrato</t>
  </si>
  <si>
    <t xml:space="preserve">Jornada (h/sem)</t>
  </si>
  <si>
    <t xml:space="preserve">Turno habitual</t>
  </si>
  <si>
    <t xml:space="preserve">Fecha incorporación</t>
  </si>
  <si>
    <t xml:space="preserve">Especialidad / Formación</t>
  </si>
  <si>
    <t xml:space="preserve">Disponibilidad</t>
  </si>
  <si>
    <t xml:space="preserve">Observaciones</t>
  </si>
  <si>
    <t xml:space="preserve">Indefinido</t>
  </si>
  <si>
    <t xml:space="preserve">01/03/2018</t>
  </si>
  <si>
    <t xml:space="preserve">Cuidados críticos</t>
  </si>
  <si>
    <t xml:space="preserve">No noches</t>
  </si>
  <si>
    <t xml:space="preserve">Referente acogida nuevas incorporaciones</t>
  </si>
  <si>
    <t xml:space="preserve">15/09/2015</t>
  </si>
  <si>
    <t xml:space="preserve">Heridas y ostomías</t>
  </si>
  <si>
    <t xml:space="preserve">Flexible</t>
  </si>
  <si>
    <t xml:space="preserve">Coordinador de formación continuada</t>
  </si>
  <si>
    <t xml:space="preserve">07/06/2019</t>
  </si>
  <si>
    <t xml:space="preserve">Pediatría / Adultos</t>
  </si>
  <si>
    <t xml:space="preserve">No fines de sem</t>
  </si>
  <si>
    <t xml:space="preserve">Tutora de estudiantes de prácticas</t>
  </si>
  <si>
    <t xml:space="preserve">20/11/2017</t>
  </si>
  <si>
    <t xml:space="preserve">Movilización pacientes</t>
  </si>
  <si>
    <t xml:space="preserve">Rotativo</t>
  </si>
  <si>
    <t xml:space="preserve">Temporal</t>
  </si>
  <si>
    <t xml:space="preserve">01/01/2024</t>
  </si>
  <si>
    <t xml:space="preserve">Geriatría</t>
  </si>
  <si>
    <t xml:space="preserve">Contrato de sustitución</t>
  </si>
  <si>
    <t xml:space="preserve">03/04/2016</t>
  </si>
  <si>
    <t xml:space="preserve">Urgencias / Triaje</t>
  </si>
  <si>
    <t xml:space="preserve">Parcial</t>
  </si>
  <si>
    <t xml:space="preserve">10/02/2021</t>
  </si>
  <si>
    <t xml:space="preserve">Cuidados básicos</t>
  </si>
  <si>
    <t xml:space="preserve">Tardes/Noches</t>
  </si>
  <si>
    <t xml:space="preserve">Jornada reducida por conciliación</t>
  </si>
  <si>
    <t xml:space="preserve">14/05/2013</t>
  </si>
  <si>
    <t xml:space="preserve">UCI / Monitorización</t>
  </si>
  <si>
    <t xml:space="preserve">Representante del personal en comisión</t>
  </si>
  <si>
    <t xml:space="preserve">22/10/2008</t>
  </si>
  <si>
    <t xml:space="preserve">Gestión sanitaria</t>
  </si>
  <si>
    <t xml:space="preserve">Fija mañana</t>
  </si>
  <si>
    <t xml:space="preserve">Supervisora de unidad desde 2019</t>
  </si>
  <si>
    <t xml:space="preserve">09/07/2020</t>
  </si>
  <si>
    <t xml:space="preserve">Apoyo diagnóstico</t>
  </si>
  <si>
    <t xml:space="preserve">Noches/Festivos</t>
  </si>
  <si>
    <t xml:space="preserve">📊  RESUMEN DE HORAS Y COBERTURA  –  JUNIO 2025</t>
  </si>
  <si>
    <t xml:space="preserve">Horas planificadas por profesional, distribución por turno y análisis de cobertura diaria de la unidad</t>
  </si>
  <si>
    <t xml:space="preserve">▌ A  HORAS PLANIFICADAS POR PROFESIONAL</t>
  </si>
  <si>
    <t xml:space="preserve">Profesional</t>
  </si>
  <si>
    <t xml:space="preserve">T. Mañana</t>
  </si>
  <si>
    <t xml:space="preserve">T. Tarde</t>
  </si>
  <si>
    <t xml:space="preserve">T. Noche</t>
  </si>
  <si>
    <t xml:space="preserve">Turnos activos</t>
  </si>
  <si>
    <t xml:space="preserve">Horas plan.</t>
  </si>
  <si>
    <t xml:space="preserve">H. contrato/mes</t>
  </si>
  <si>
    <t xml:space="preserve">Diferencia</t>
  </si>
  <si>
    <t xml:space="preserve">Vac.</t>
  </si>
  <si>
    <t xml:space="preserve">TOTALES</t>
  </si>
  <si>
    <t xml:space="preserve">▌ B  COBERTURA DIARIA DE LA UNIDAD (personal activo por turno y día)</t>
  </si>
  <si>
    <t xml:space="preserve">Día</t>
  </si>
  <si>
    <t xml:space="preserve">Sem.</t>
  </si>
  <si>
    <t xml:space="preserve">Total</t>
  </si>
  <si>
    <t xml:space="preserve">Dom</t>
  </si>
  <si>
    <t xml:space="preserve">Lun</t>
  </si>
  <si>
    <t xml:space="preserve">Mar</t>
  </si>
  <si>
    <t xml:space="preserve">Mié</t>
  </si>
  <si>
    <t xml:space="preserve">Jue</t>
  </si>
  <si>
    <t xml:space="preserve">Vie</t>
  </si>
  <si>
    <t xml:space="preserve">Sáb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</si>
</sst>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3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i val="true"/>
      <sz val="9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8"/>
      <color rgb="FFFFFFFF"/>
      <name val="Arial"/>
      <family val="0"/>
      <charset val="1"/>
    </font>
    <font>
      <b val="true"/>
      <sz val="8"/>
      <color rgb="FF95A5A6"/>
      <name val="Arial"/>
      <family val="0"/>
      <charset val="1"/>
    </font>
    <font>
      <b val="true"/>
      <sz val="8"/>
      <color rgb="FF5D4037"/>
      <name val="Arial"/>
      <family val="0"/>
      <charset val="1"/>
    </font>
    <font>
      <b val="true"/>
      <sz val="8"/>
      <color rgb="FFC0392B"/>
      <name val="Arial"/>
      <family val="0"/>
      <charset val="1"/>
    </font>
    <font>
      <b val="true"/>
      <sz val="8"/>
      <color rgb="FF7D3C98"/>
      <name val="Arial"/>
      <family val="0"/>
      <charset val="1"/>
    </font>
    <font>
      <b val="true"/>
      <sz val="8"/>
      <color rgb="FF117A65"/>
      <name val="Arial"/>
      <family val="0"/>
      <charset val="1"/>
    </font>
    <font>
      <b val="true"/>
      <sz val="9"/>
      <color rgb="FF145A32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9"/>
      <color rgb="FF95A5A6"/>
      <name val="Arial"/>
      <family val="0"/>
      <charset val="1"/>
    </font>
    <font>
      <b val="true"/>
      <sz val="9"/>
      <color rgb="FF7D3C98"/>
      <name val="Arial"/>
      <family val="0"/>
      <charset val="1"/>
    </font>
    <font>
      <sz val="9"/>
      <color rgb="FF1A5276"/>
      <name val="Arial"/>
      <family val="0"/>
      <charset val="1"/>
    </font>
    <font>
      <b val="true"/>
      <sz val="9"/>
      <color rgb="FFC0392B"/>
      <name val="Arial"/>
      <family val="0"/>
      <charset val="1"/>
    </font>
    <font>
      <b val="true"/>
      <sz val="9"/>
      <color rgb="FF117A65"/>
      <name val="Arial"/>
      <family val="0"/>
      <charset val="1"/>
    </font>
    <font>
      <b val="true"/>
      <sz val="9"/>
      <color rgb="FF5D4037"/>
      <name val="Arial"/>
      <family val="0"/>
      <charset val="1"/>
    </font>
    <font>
      <b val="true"/>
      <sz val="9"/>
      <color rgb="FF1A5276"/>
      <name val="Arial"/>
      <family val="0"/>
      <charset val="1"/>
    </font>
    <font>
      <b val="true"/>
      <sz val="17"/>
      <color rgb="FFFFFFFF"/>
      <name val="Arial"/>
      <family val="0"/>
      <charset val="1"/>
    </font>
    <font>
      <b val="true"/>
      <sz val="10"/>
      <color rgb="FF2471A3"/>
      <name val="Arial"/>
      <family val="0"/>
      <charset val="1"/>
    </font>
    <font>
      <b val="true"/>
      <sz val="9"/>
      <color rgb="FFF39C12"/>
      <name val="Arial"/>
      <family val="0"/>
      <charset val="1"/>
    </font>
    <font>
      <b val="true"/>
      <sz val="9"/>
      <color rgb="FF2471A3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color rgb="FF2E86C1"/>
      <name val="Arial"/>
      <family val="0"/>
      <charset val="1"/>
    </font>
    <font>
      <sz val="9"/>
      <color rgb="FFF39C12"/>
      <name val="Arial"/>
      <family val="0"/>
      <charset val="1"/>
    </font>
    <font>
      <sz val="9"/>
      <color rgb="FF2C3E50"/>
      <name val="Arial"/>
      <family val="0"/>
      <charset val="1"/>
    </font>
    <font>
      <b val="true"/>
      <sz val="10"/>
      <color rgb="FF145A32"/>
      <name val="Arial"/>
      <family val="0"/>
      <charset val="1"/>
    </font>
    <font>
      <sz val="9"/>
      <color rgb="FF2471A3"/>
      <name val="Arial"/>
      <family val="0"/>
      <charset val="1"/>
    </font>
    <font>
      <sz val="9"/>
      <color rgb="FF5D4037"/>
      <name val="Arial"/>
      <family val="0"/>
      <charset val="1"/>
    </font>
    <font>
      <sz val="9"/>
      <color rgb="FFC0392B"/>
      <name val="Arial"/>
      <family val="0"/>
      <charset val="1"/>
    </font>
    <font>
      <b val="true"/>
      <sz val="10"/>
      <color rgb="FF1A5276"/>
      <name val="Arial"/>
      <family val="0"/>
      <charset val="1"/>
    </font>
  </fonts>
  <fills count="24">
    <fill>
      <patternFill patternType="none"/>
    </fill>
    <fill>
      <patternFill patternType="gray125"/>
    </fill>
    <fill>
      <patternFill patternType="solid">
        <fgColor rgb="FF145A32"/>
        <bgColor rgb="FF1A5276"/>
      </patternFill>
    </fill>
    <fill>
      <patternFill patternType="solid">
        <fgColor rgb="FF1E8449"/>
        <bgColor rgb="FF117A65"/>
      </patternFill>
    </fill>
    <fill>
      <patternFill patternType="solid">
        <fgColor rgb="FF2C3E50"/>
        <bgColor rgb="FF1A5276"/>
      </patternFill>
    </fill>
    <fill>
      <patternFill patternType="solid">
        <fgColor rgb="FF2E86C1"/>
        <bgColor rgb="FF2471A3"/>
      </patternFill>
    </fill>
    <fill>
      <patternFill patternType="solid">
        <fgColor rgb="FFF39C12"/>
        <bgColor rgb="FFFFCC00"/>
      </patternFill>
    </fill>
    <fill>
      <patternFill patternType="solid">
        <fgColor rgb="FFF2F3F4"/>
        <bgColor rgb="FFECF0F1"/>
      </patternFill>
    </fill>
    <fill>
      <patternFill patternType="solid">
        <fgColor rgb="FFF9E79F"/>
        <bgColor rgb="FFFDEBD0"/>
      </patternFill>
    </fill>
    <fill>
      <patternFill patternType="solid">
        <fgColor rgb="FFFADBD8"/>
        <bgColor rgb="FFFDEBD0"/>
      </patternFill>
    </fill>
    <fill>
      <patternFill patternType="solid">
        <fgColor rgb="FFF5EEF8"/>
        <bgColor rgb="FFF2F3F4"/>
      </patternFill>
    </fill>
    <fill>
      <patternFill patternType="solid">
        <fgColor rgb="FFD1F2EB"/>
        <bgColor rgb="FFD5F5E3"/>
      </patternFill>
    </fill>
    <fill>
      <patternFill patternType="solid">
        <fgColor rgb="FF95A5A6"/>
        <bgColor rgb="FF9999FF"/>
      </patternFill>
    </fill>
    <fill>
      <patternFill patternType="solid">
        <fgColor rgb="FF7D3C98"/>
        <bgColor rgb="FF993366"/>
      </patternFill>
    </fill>
    <fill>
      <patternFill patternType="solid">
        <fgColor rgb="FF1A5276"/>
        <bgColor rgb="FF2C3E50"/>
      </patternFill>
    </fill>
    <fill>
      <patternFill patternType="solid">
        <fgColor rgb="FFFFFFFF"/>
        <bgColor rgb="FFF2F3F4"/>
      </patternFill>
    </fill>
    <fill>
      <patternFill patternType="solid">
        <fgColor rgb="FFEBF5FB"/>
        <bgColor rgb="FFF2F3F4"/>
      </patternFill>
    </fill>
    <fill>
      <patternFill patternType="solid">
        <fgColor rgb="FFD5F5E3"/>
        <bgColor rgb="FFD1F2EB"/>
      </patternFill>
    </fill>
    <fill>
      <patternFill patternType="solid">
        <fgColor rgb="FFEAFAF1"/>
        <bgColor rgb="FFEBF5FB"/>
      </patternFill>
    </fill>
    <fill>
      <patternFill patternType="solid">
        <fgColor rgb="FF2471A3"/>
        <bgColor rgb="FF2E86C1"/>
      </patternFill>
    </fill>
    <fill>
      <patternFill patternType="solid">
        <fgColor rgb="FFD6EAF8"/>
        <bgColor rgb="FFD1F2EB"/>
      </patternFill>
    </fill>
    <fill>
      <patternFill patternType="solid">
        <fgColor rgb="FFFDEBD0"/>
        <bgColor rgb="FFFADBD8"/>
      </patternFill>
    </fill>
    <fill>
      <patternFill patternType="solid">
        <fgColor rgb="FFA569BD"/>
        <bgColor rgb="FF666699"/>
      </patternFill>
    </fill>
    <fill>
      <patternFill patternType="solid">
        <fgColor rgb="FFECF0F1"/>
        <bgColor rgb="FFF2F3F4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2C3E50"/>
      </left>
      <right/>
      <top style="thin">
        <color rgb="FF2C3E50"/>
      </top>
      <bottom style="thin">
        <color rgb="FF2C3E50"/>
      </bottom>
      <diagonal/>
    </border>
    <border diagonalUp="false" diagonalDown="false">
      <left style="thin">
        <color rgb="FFBDC3C7"/>
      </left>
      <right/>
      <top style="thin">
        <color rgb="FFBDC3C7"/>
      </top>
      <bottom style="thin">
        <color rgb="FFBDC3C7"/>
      </bottom>
      <diagonal/>
    </border>
    <border diagonalUp="false" diagonalDown="false">
      <left style="medium">
        <color rgb="FF1E8449"/>
      </left>
      <right style="medium">
        <color rgb="FF1E8449"/>
      </right>
      <top style="medium">
        <color rgb="FF1E8449"/>
      </top>
      <bottom style="medium">
        <color rgb="FF1E8449"/>
      </bottom>
      <diagonal/>
    </border>
    <border diagonalUp="false" diagonalDown="false">
      <left style="thin">
        <color rgb="FF95A5A6"/>
      </left>
      <right style="thin">
        <color rgb="FF95A5A6"/>
      </right>
      <top style="thin">
        <color rgb="FF95A5A6"/>
      </top>
      <bottom style="thin">
        <color rgb="FF95A5A6"/>
      </bottom>
      <diagonal/>
    </border>
    <border diagonalUp="false" diagonalDown="false">
      <left style="medium">
        <color rgb="FF2471A3"/>
      </left>
      <right style="medium">
        <color rgb="FF2471A3"/>
      </right>
      <top style="medium">
        <color rgb="FF2471A3"/>
      </top>
      <bottom style="medium">
        <color rgb="FF2471A3"/>
      </bottom>
      <diagonal/>
    </border>
    <border diagonalUp="false" diagonalDown="false"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  <border diagonalUp="false" diagonalDown="false">
      <left style="medium">
        <color rgb="FF2471A3"/>
      </left>
      <right/>
      <top style="medium">
        <color rgb="FF2471A3"/>
      </top>
      <bottom style="medium">
        <color rgb="FF2471A3"/>
      </bottom>
      <diagonal/>
    </border>
    <border diagonalUp="false" diagonalDown="false">
      <left style="medium">
        <color rgb="FF7D3C98"/>
      </left>
      <right style="medium">
        <color rgb="FF7D3C98"/>
      </right>
      <top style="medium">
        <color rgb="FF7D3C98"/>
      </top>
      <bottom style="medium">
        <color rgb="FF7D3C9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1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5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1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7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1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17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8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8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18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1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8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2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1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1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2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6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21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2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1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1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7" fillId="2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8" fillId="21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9" fillId="7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0" fillId="17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2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2" fillId="8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3" fillId="9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1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1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1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4" fillId="2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EAFAF1"/>
      <rgbColor rgb="FFFF00FF"/>
      <rgbColor rgb="FF00FFFF"/>
      <rgbColor rgb="FF800000"/>
      <rgbColor rgb="FF145A32"/>
      <rgbColor rgb="FF000080"/>
      <rgbColor rgb="FF808000"/>
      <rgbColor rgb="FF800080"/>
      <rgbColor rgb="FF117A65"/>
      <rgbColor rgb="FFBDC3C7"/>
      <rgbColor rgb="FFA569BD"/>
      <rgbColor rgb="FF9999FF"/>
      <rgbColor rgb="FF7D3C98"/>
      <rgbColor rgb="FFFDEBD0"/>
      <rgbColor rgb="FFD1F2EB"/>
      <rgbColor rgb="FF660066"/>
      <rgbColor rgb="FFFF8080"/>
      <rgbColor rgb="FF2471A3"/>
      <rgbColor rgb="FFECF0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AF8"/>
      <rgbColor rgb="FFD5F5E3"/>
      <rgbColor rgb="FFF9E79F"/>
      <rgbColor rgb="FFEBF5FB"/>
      <rgbColor rgb="FFF5EEF8"/>
      <rgbColor rgb="FFF2F3F4"/>
      <rgbColor rgb="FFFADBD8"/>
      <rgbColor rgb="FF2E86C1"/>
      <rgbColor rgb="FF33CCCC"/>
      <rgbColor rgb="FF99CC00"/>
      <rgbColor rgb="FFFFCC00"/>
      <rgbColor rgb="FFF39C12"/>
      <rgbColor rgb="FFFF6600"/>
      <rgbColor rgb="FF666699"/>
      <rgbColor rgb="FF95A5A6"/>
      <rgbColor rgb="FF1A5276"/>
      <rgbColor rgb="FF1E8449"/>
      <rgbColor rgb="FF003300"/>
      <rgbColor rgb="FF5D4037"/>
      <rgbColor rgb="FFC0392B"/>
      <rgbColor rgb="FF993366"/>
      <rgbColor rgb="FF333399"/>
      <rgbColor rgb="FF2C3E5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8449"/>
    <pageSetUpPr fitToPage="false"/>
  </sheetPr>
  <dimension ref="B1:AP1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5" ySplit="7" topLeftCell="F8" activePane="bottomRight" state="frozen"/>
      <selection pane="topLeft" activeCell="A1" activeCellId="0" sqref="A1"/>
      <selection pane="topRight" activeCell="F1" activeCellId="0" sqref="F1"/>
      <selection pane="bottomLeft" activeCell="A8" activeCellId="0" sqref="A8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26"/>
    <col collapsed="false" customWidth="true" hidden="false" outlineLevel="0" max="4" min="4" style="0" width="14"/>
    <col collapsed="false" customWidth="true" hidden="false" outlineLevel="0" max="5" min="5" style="0" width="10"/>
    <col collapsed="false" customWidth="true" hidden="false" outlineLevel="0" max="35" min="6" style="0" width="4.2"/>
    <col collapsed="false" customWidth="true" hidden="false" outlineLevel="0" max="42" min="36" style="0" width="6.51"/>
    <col collapsed="false" customWidth="true" hidden="false" outlineLevel="0" max="43" min="43" style="0" width="3"/>
  </cols>
  <sheetData>
    <row r="1" customFormat="false" ht="7.5" hidden="false" customHeight="true" outlineLevel="0" collapsed="false"/>
    <row r="2" customFormat="false" ht="45.7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customFormat="false" ht="18" hidden="false" customHeight="true" outlineLevel="0" collapsed="false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customFormat="false" ht="21.75" hidden="false" customHeight="true" outlineLevel="0" collapsed="false"/>
    <row r="5" customFormat="false" ht="24" hidden="false" customHeight="true" outlineLevel="0" collapsed="false">
      <c r="B5" s="3" t="s">
        <v>2</v>
      </c>
      <c r="C5" s="3"/>
      <c r="D5" s="3"/>
      <c r="E5" s="3"/>
      <c r="F5" s="4" t="s">
        <v>3</v>
      </c>
      <c r="G5" s="4"/>
      <c r="H5" s="5" t="s">
        <v>4</v>
      </c>
      <c r="I5" s="5"/>
      <c r="J5" s="6" t="s">
        <v>5</v>
      </c>
      <c r="K5" s="6"/>
      <c r="L5" s="7" t="s">
        <v>6</v>
      </c>
      <c r="M5" s="7"/>
      <c r="N5" s="8" t="s">
        <v>7</v>
      </c>
      <c r="O5" s="8"/>
      <c r="P5" s="9" t="s">
        <v>8</v>
      </c>
      <c r="Q5" s="9"/>
      <c r="R5" s="10" t="s">
        <v>9</v>
      </c>
      <c r="S5" s="10"/>
      <c r="T5" s="11" t="s">
        <v>10</v>
      </c>
      <c r="U5" s="11"/>
    </row>
    <row r="6" customFormat="false" ht="19.5" hidden="false" customHeight="true" outlineLevel="0" collapsed="false"/>
    <row r="7" customFormat="false" ht="33.75" hidden="false" customHeight="true" outlineLevel="0" collapsed="false">
      <c r="B7" s="12" t="s">
        <v>11</v>
      </c>
      <c r="C7" s="12" t="s">
        <v>12</v>
      </c>
      <c r="D7" s="12" t="s">
        <v>13</v>
      </c>
      <c r="E7" s="12" t="s">
        <v>14</v>
      </c>
      <c r="F7" s="13" t="s">
        <v>15</v>
      </c>
      <c r="G7" s="14" t="s">
        <v>16</v>
      </c>
      <c r="H7" s="14" t="s">
        <v>17</v>
      </c>
      <c r="I7" s="14" t="s">
        <v>18</v>
      </c>
      <c r="J7" s="14" t="s">
        <v>19</v>
      </c>
      <c r="K7" s="14" t="s">
        <v>20</v>
      </c>
      <c r="L7" s="13" t="s">
        <v>21</v>
      </c>
      <c r="M7" s="13" t="s">
        <v>22</v>
      </c>
      <c r="N7" s="14" t="s">
        <v>23</v>
      </c>
      <c r="O7" s="14" t="s">
        <v>24</v>
      </c>
      <c r="P7" s="14" t="s">
        <v>25</v>
      </c>
      <c r="Q7" s="14" t="s">
        <v>26</v>
      </c>
      <c r="R7" s="14" t="s">
        <v>27</v>
      </c>
      <c r="S7" s="13" t="s">
        <v>28</v>
      </c>
      <c r="T7" s="13" t="s">
        <v>29</v>
      </c>
      <c r="U7" s="14" t="s">
        <v>30</v>
      </c>
      <c r="V7" s="14" t="s">
        <v>31</v>
      </c>
      <c r="W7" s="14" t="s">
        <v>32</v>
      </c>
      <c r="X7" s="14" t="s">
        <v>33</v>
      </c>
      <c r="Y7" s="14" t="s">
        <v>34</v>
      </c>
      <c r="Z7" s="13" t="s">
        <v>35</v>
      </c>
      <c r="AA7" s="13" t="s">
        <v>36</v>
      </c>
      <c r="AB7" s="14" t="s">
        <v>37</v>
      </c>
      <c r="AC7" s="15" t="s">
        <v>38</v>
      </c>
      <c r="AD7" s="14" t="s">
        <v>39</v>
      </c>
      <c r="AE7" s="14" t="s">
        <v>40</v>
      </c>
      <c r="AF7" s="14" t="s">
        <v>41</v>
      </c>
      <c r="AG7" s="13" t="s">
        <v>42</v>
      </c>
      <c r="AH7" s="13" t="s">
        <v>43</v>
      </c>
      <c r="AI7" s="14" t="s">
        <v>44</v>
      </c>
      <c r="AJ7" s="16" t="s">
        <v>45</v>
      </c>
      <c r="AK7" s="16" t="s">
        <v>46</v>
      </c>
      <c r="AL7" s="16" t="s">
        <v>47</v>
      </c>
      <c r="AM7" s="16" t="s">
        <v>48</v>
      </c>
      <c r="AN7" s="16" t="s">
        <v>49</v>
      </c>
      <c r="AO7" s="16" t="s">
        <v>50</v>
      </c>
      <c r="AP7" s="16" t="s">
        <v>51</v>
      </c>
    </row>
    <row r="8" customFormat="false" ht="19.5" hidden="false" customHeight="true" outlineLevel="0" collapsed="false">
      <c r="B8" s="17" t="n">
        <v>1</v>
      </c>
      <c r="C8" s="18" t="s">
        <v>52</v>
      </c>
      <c r="D8" s="19" t="s">
        <v>53</v>
      </c>
      <c r="E8" s="20" t="s">
        <v>45</v>
      </c>
      <c r="F8" s="20" t="s">
        <v>45</v>
      </c>
      <c r="G8" s="20" t="s">
        <v>45</v>
      </c>
      <c r="H8" s="20" t="s">
        <v>45</v>
      </c>
      <c r="I8" s="20" t="s">
        <v>45</v>
      </c>
      <c r="J8" s="20" t="s">
        <v>45</v>
      </c>
      <c r="K8" s="21" t="s">
        <v>48</v>
      </c>
      <c r="L8" s="21" t="s">
        <v>48</v>
      </c>
      <c r="M8" s="20" t="s">
        <v>45</v>
      </c>
      <c r="N8" s="20" t="s">
        <v>45</v>
      </c>
      <c r="O8" s="20" t="s">
        <v>45</v>
      </c>
      <c r="P8" s="20" t="s">
        <v>45</v>
      </c>
      <c r="Q8" s="20" t="s">
        <v>45</v>
      </c>
      <c r="R8" s="21" t="s">
        <v>48</v>
      </c>
      <c r="S8" s="21" t="s">
        <v>48</v>
      </c>
      <c r="T8" s="20" t="s">
        <v>45</v>
      </c>
      <c r="U8" s="20" t="s">
        <v>45</v>
      </c>
      <c r="V8" s="20" t="s">
        <v>45</v>
      </c>
      <c r="W8" s="20" t="s">
        <v>45</v>
      </c>
      <c r="X8" s="20" t="s">
        <v>45</v>
      </c>
      <c r="Y8" s="21" t="s">
        <v>48</v>
      </c>
      <c r="Z8" s="21" t="s">
        <v>48</v>
      </c>
      <c r="AA8" s="20" t="s">
        <v>45</v>
      </c>
      <c r="AB8" s="20" t="s">
        <v>45</v>
      </c>
      <c r="AC8" s="22" t="s">
        <v>54</v>
      </c>
      <c r="AD8" s="20" t="s">
        <v>45</v>
      </c>
      <c r="AE8" s="20" t="s">
        <v>45</v>
      </c>
      <c r="AF8" s="21" t="s">
        <v>48</v>
      </c>
      <c r="AG8" s="21" t="s">
        <v>48</v>
      </c>
      <c r="AH8" s="20" t="s">
        <v>45</v>
      </c>
      <c r="AI8" s="20" t="s">
        <v>45</v>
      </c>
      <c r="AJ8" s="23" t="n">
        <f aca="false">COUNTIF(F8:AI8,"M")</f>
        <v>21</v>
      </c>
      <c r="AK8" s="23" t="n">
        <f aca="false">COUNTIF(F8:AI8,"T")</f>
        <v>0</v>
      </c>
      <c r="AL8" s="23" t="n">
        <f aca="false">COUNTIF(F8:AI8,"N")</f>
        <v>0</v>
      </c>
      <c r="AM8" s="23" t="n">
        <f aca="false">COUNTIF(F8:AI8,"L")</f>
        <v>8</v>
      </c>
      <c r="AN8" s="24" t="n">
        <f aca="false">(AJ8+AK8+AL8)*8</f>
        <v>168</v>
      </c>
      <c r="AO8" s="23" t="n">
        <f aca="false">COUNTIF(F8:AI8,"V")</f>
        <v>0</v>
      </c>
      <c r="AP8" s="23" t="n">
        <f aca="false">COUNTIF(F8:AI8,"B")</f>
        <v>0</v>
      </c>
    </row>
    <row r="9" customFormat="false" ht="19.5" hidden="false" customHeight="true" outlineLevel="0" collapsed="false">
      <c r="B9" s="25" t="n">
        <v>2</v>
      </c>
      <c r="C9" s="26" t="s">
        <v>55</v>
      </c>
      <c r="D9" s="27" t="s">
        <v>56</v>
      </c>
      <c r="E9" s="28" t="s">
        <v>46</v>
      </c>
      <c r="F9" s="28" t="s">
        <v>46</v>
      </c>
      <c r="G9" s="28" t="s">
        <v>46</v>
      </c>
      <c r="H9" s="28" t="s">
        <v>46</v>
      </c>
      <c r="I9" s="28" t="s">
        <v>46</v>
      </c>
      <c r="J9" s="28" t="s">
        <v>46</v>
      </c>
      <c r="K9" s="21" t="s">
        <v>48</v>
      </c>
      <c r="L9" s="21" t="s">
        <v>48</v>
      </c>
      <c r="M9" s="28" t="s">
        <v>46</v>
      </c>
      <c r="N9" s="28" t="s">
        <v>46</v>
      </c>
      <c r="O9" s="29" t="s">
        <v>57</v>
      </c>
      <c r="P9" s="29" t="s">
        <v>57</v>
      </c>
      <c r="Q9" s="29" t="s">
        <v>57</v>
      </c>
      <c r="R9" s="21" t="s">
        <v>48</v>
      </c>
      <c r="S9" s="21" t="s">
        <v>48</v>
      </c>
      <c r="T9" s="28" t="s">
        <v>46</v>
      </c>
      <c r="U9" s="28" t="s">
        <v>46</v>
      </c>
      <c r="V9" s="28" t="s">
        <v>46</v>
      </c>
      <c r="W9" s="28" t="s">
        <v>46</v>
      </c>
      <c r="X9" s="28" t="s">
        <v>46</v>
      </c>
      <c r="Y9" s="21" t="s">
        <v>48</v>
      </c>
      <c r="Z9" s="21" t="s">
        <v>48</v>
      </c>
      <c r="AA9" s="28" t="s">
        <v>46</v>
      </c>
      <c r="AB9" s="28" t="s">
        <v>46</v>
      </c>
      <c r="AC9" s="28" t="s">
        <v>46</v>
      </c>
      <c r="AD9" s="28" t="s">
        <v>46</v>
      </c>
      <c r="AE9" s="28" t="s">
        <v>46</v>
      </c>
      <c r="AF9" s="21" t="s">
        <v>48</v>
      </c>
      <c r="AG9" s="21" t="s">
        <v>48</v>
      </c>
      <c r="AH9" s="28" t="s">
        <v>46</v>
      </c>
      <c r="AI9" s="28" t="s">
        <v>46</v>
      </c>
      <c r="AJ9" s="23" t="n">
        <f aca="false">COUNTIF(F9:AI9,"M")</f>
        <v>0</v>
      </c>
      <c r="AK9" s="23" t="n">
        <f aca="false">COUNTIF(F9:AI9,"T")</f>
        <v>19</v>
      </c>
      <c r="AL9" s="23" t="n">
        <f aca="false">COUNTIF(F9:AI9,"N")</f>
        <v>0</v>
      </c>
      <c r="AM9" s="23" t="n">
        <f aca="false">COUNTIF(F9:AI9,"L")</f>
        <v>8</v>
      </c>
      <c r="AN9" s="24" t="n">
        <f aca="false">(AJ9+AK9+AL9)*8</f>
        <v>152</v>
      </c>
      <c r="AO9" s="23" t="n">
        <f aca="false">COUNTIF(F9:AI9,"V")</f>
        <v>0</v>
      </c>
      <c r="AP9" s="23" t="n">
        <f aca="false">COUNTIF(F9:AI9,"B")</f>
        <v>3</v>
      </c>
    </row>
    <row r="10" customFormat="false" ht="19.5" hidden="false" customHeight="true" outlineLevel="0" collapsed="false">
      <c r="B10" s="17" t="n">
        <v>3</v>
      </c>
      <c r="C10" s="18" t="s">
        <v>58</v>
      </c>
      <c r="D10" s="19" t="s">
        <v>53</v>
      </c>
      <c r="E10" s="20" t="s">
        <v>45</v>
      </c>
      <c r="F10" s="20" t="s">
        <v>45</v>
      </c>
      <c r="G10" s="20" t="s">
        <v>45</v>
      </c>
      <c r="H10" s="20" t="s">
        <v>45</v>
      </c>
      <c r="I10" s="21" t="s">
        <v>48</v>
      </c>
      <c r="J10" s="20" t="s">
        <v>45</v>
      </c>
      <c r="K10" s="20" t="s">
        <v>45</v>
      </c>
      <c r="L10" s="20" t="s">
        <v>45</v>
      </c>
      <c r="M10" s="20" t="s">
        <v>45</v>
      </c>
      <c r="N10" s="20" t="s">
        <v>45</v>
      </c>
      <c r="O10" s="21" t="s">
        <v>48</v>
      </c>
      <c r="P10" s="20" t="s">
        <v>45</v>
      </c>
      <c r="Q10" s="20" t="s">
        <v>45</v>
      </c>
      <c r="R10" s="20" t="s">
        <v>45</v>
      </c>
      <c r="S10" s="20" t="s">
        <v>45</v>
      </c>
      <c r="T10" s="20" t="s">
        <v>45</v>
      </c>
      <c r="U10" s="21" t="s">
        <v>48</v>
      </c>
      <c r="V10" s="20" t="s">
        <v>45</v>
      </c>
      <c r="W10" s="20" t="s">
        <v>45</v>
      </c>
      <c r="X10" s="20" t="s">
        <v>45</v>
      </c>
      <c r="Y10" s="20" t="s">
        <v>45</v>
      </c>
      <c r="Z10" s="20" t="s">
        <v>45</v>
      </c>
      <c r="AA10" s="21" t="s">
        <v>48</v>
      </c>
      <c r="AB10" s="20" t="s">
        <v>45</v>
      </c>
      <c r="AC10" s="22" t="s">
        <v>54</v>
      </c>
      <c r="AD10" s="20" t="s">
        <v>45</v>
      </c>
      <c r="AE10" s="20" t="s">
        <v>45</v>
      </c>
      <c r="AF10" s="20" t="s">
        <v>45</v>
      </c>
      <c r="AG10" s="21" t="s">
        <v>48</v>
      </c>
      <c r="AH10" s="20" t="s">
        <v>45</v>
      </c>
      <c r="AI10" s="20" t="s">
        <v>45</v>
      </c>
      <c r="AJ10" s="23" t="n">
        <f aca="false">COUNTIF(F10:AI10,"M")</f>
        <v>24</v>
      </c>
      <c r="AK10" s="23" t="n">
        <f aca="false">COUNTIF(F10:AI10,"T")</f>
        <v>0</v>
      </c>
      <c r="AL10" s="23" t="n">
        <f aca="false">COUNTIF(F10:AI10,"N")</f>
        <v>0</v>
      </c>
      <c r="AM10" s="23" t="n">
        <f aca="false">COUNTIF(F10:AI10,"L")</f>
        <v>5</v>
      </c>
      <c r="AN10" s="24" t="n">
        <f aca="false">(AJ10+AK10+AL10)*8</f>
        <v>192</v>
      </c>
      <c r="AO10" s="23" t="n">
        <f aca="false">COUNTIF(F10:AI10,"V")</f>
        <v>0</v>
      </c>
      <c r="AP10" s="23" t="n">
        <f aca="false">COUNTIF(F10:AI10,"B")</f>
        <v>0</v>
      </c>
    </row>
    <row r="11" customFormat="false" ht="19.5" hidden="false" customHeight="true" outlineLevel="0" collapsed="false">
      <c r="B11" s="25" t="n">
        <v>4</v>
      </c>
      <c r="C11" s="26" t="s">
        <v>59</v>
      </c>
      <c r="D11" s="27" t="s">
        <v>60</v>
      </c>
      <c r="E11" s="30" t="s">
        <v>47</v>
      </c>
      <c r="F11" s="30" t="s">
        <v>47</v>
      </c>
      <c r="G11" s="30" t="s">
        <v>47</v>
      </c>
      <c r="H11" s="30" t="s">
        <v>47</v>
      </c>
      <c r="I11" s="21" t="s">
        <v>48</v>
      </c>
      <c r="J11" s="21" t="s">
        <v>48</v>
      </c>
      <c r="K11" s="30" t="s">
        <v>47</v>
      </c>
      <c r="L11" s="30" t="s">
        <v>47</v>
      </c>
      <c r="M11" s="30" t="s">
        <v>47</v>
      </c>
      <c r="N11" s="30" t="s">
        <v>47</v>
      </c>
      <c r="O11" s="21" t="s">
        <v>48</v>
      </c>
      <c r="P11" s="21" t="s">
        <v>48</v>
      </c>
      <c r="Q11" s="30" t="s">
        <v>47</v>
      </c>
      <c r="R11" s="30" t="s">
        <v>47</v>
      </c>
      <c r="S11" s="30" t="s">
        <v>47</v>
      </c>
      <c r="T11" s="30" t="s">
        <v>47</v>
      </c>
      <c r="U11" s="21" t="s">
        <v>48</v>
      </c>
      <c r="V11" s="21" t="s">
        <v>48</v>
      </c>
      <c r="W11" s="30" t="s">
        <v>47</v>
      </c>
      <c r="X11" s="30" t="s">
        <v>47</v>
      </c>
      <c r="Y11" s="30" t="s">
        <v>47</v>
      </c>
      <c r="Z11" s="30" t="s">
        <v>47</v>
      </c>
      <c r="AA11" s="21" t="s">
        <v>48</v>
      </c>
      <c r="AB11" s="21" t="s">
        <v>48</v>
      </c>
      <c r="AC11" s="30" t="s">
        <v>47</v>
      </c>
      <c r="AD11" s="30" t="s">
        <v>47</v>
      </c>
      <c r="AE11" s="30" t="s">
        <v>47</v>
      </c>
      <c r="AF11" s="30" t="s">
        <v>47</v>
      </c>
      <c r="AG11" s="21" t="s">
        <v>48</v>
      </c>
      <c r="AH11" s="21" t="s">
        <v>48</v>
      </c>
      <c r="AI11" s="30" t="s">
        <v>47</v>
      </c>
      <c r="AJ11" s="23" t="n">
        <f aca="false">COUNTIF(F11:AI11,"M")</f>
        <v>0</v>
      </c>
      <c r="AK11" s="23" t="n">
        <f aca="false">COUNTIF(F11:AI11,"T")</f>
        <v>0</v>
      </c>
      <c r="AL11" s="23" t="n">
        <f aca="false">COUNTIF(F11:AI11,"N")</f>
        <v>20</v>
      </c>
      <c r="AM11" s="23" t="n">
        <f aca="false">COUNTIF(F11:AI11,"L")</f>
        <v>10</v>
      </c>
      <c r="AN11" s="24" t="n">
        <f aca="false">(AJ11+AK11+AL11)*8</f>
        <v>160</v>
      </c>
      <c r="AO11" s="23" t="n">
        <f aca="false">COUNTIF(F11:AI11,"V")</f>
        <v>0</v>
      </c>
      <c r="AP11" s="23" t="n">
        <f aca="false">COUNTIF(F11:AI11,"B")</f>
        <v>0</v>
      </c>
    </row>
    <row r="12" customFormat="false" ht="19.5" hidden="false" customHeight="true" outlineLevel="0" collapsed="false">
      <c r="B12" s="17" t="n">
        <v>5</v>
      </c>
      <c r="C12" s="18" t="s">
        <v>61</v>
      </c>
      <c r="D12" s="19" t="s">
        <v>53</v>
      </c>
      <c r="E12" s="28" t="s">
        <v>46</v>
      </c>
      <c r="F12" s="28" t="s">
        <v>46</v>
      </c>
      <c r="G12" s="28" t="s">
        <v>46</v>
      </c>
      <c r="H12" s="21" t="s">
        <v>48</v>
      </c>
      <c r="I12" s="28" t="s">
        <v>46</v>
      </c>
      <c r="J12" s="28" t="s">
        <v>46</v>
      </c>
      <c r="K12" s="28" t="s">
        <v>46</v>
      </c>
      <c r="L12" s="28" t="s">
        <v>46</v>
      </c>
      <c r="M12" s="21" t="s">
        <v>48</v>
      </c>
      <c r="N12" s="28" t="s">
        <v>46</v>
      </c>
      <c r="O12" s="28" t="s">
        <v>46</v>
      </c>
      <c r="P12" s="28" t="s">
        <v>46</v>
      </c>
      <c r="Q12" s="28" t="s">
        <v>46</v>
      </c>
      <c r="R12" s="21" t="s">
        <v>48</v>
      </c>
      <c r="S12" s="28" t="s">
        <v>46</v>
      </c>
      <c r="T12" s="28" t="s">
        <v>46</v>
      </c>
      <c r="U12" s="28" t="s">
        <v>46</v>
      </c>
      <c r="V12" s="28" t="s">
        <v>46</v>
      </c>
      <c r="W12" s="31" t="s">
        <v>62</v>
      </c>
      <c r="X12" s="28" t="s">
        <v>46</v>
      </c>
      <c r="Y12" s="28" t="s">
        <v>46</v>
      </c>
      <c r="Z12" s="28" t="s">
        <v>46</v>
      </c>
      <c r="AA12" s="28" t="s">
        <v>46</v>
      </c>
      <c r="AB12" s="21" t="s">
        <v>48</v>
      </c>
      <c r="AC12" s="28" t="s">
        <v>46</v>
      </c>
      <c r="AD12" s="28" t="s">
        <v>46</v>
      </c>
      <c r="AE12" s="28" t="s">
        <v>46</v>
      </c>
      <c r="AF12" s="28" t="s">
        <v>46</v>
      </c>
      <c r="AG12" s="21" t="s">
        <v>48</v>
      </c>
      <c r="AH12" s="28" t="s">
        <v>46</v>
      </c>
      <c r="AI12" s="28" t="s">
        <v>46</v>
      </c>
      <c r="AJ12" s="23" t="n">
        <f aca="false">COUNTIF(F12:AI12,"M")</f>
        <v>0</v>
      </c>
      <c r="AK12" s="23" t="n">
        <f aca="false">COUNTIF(F12:AI12,"T")</f>
        <v>24</v>
      </c>
      <c r="AL12" s="23" t="n">
        <f aca="false">COUNTIF(F12:AI12,"N")</f>
        <v>0</v>
      </c>
      <c r="AM12" s="23" t="n">
        <f aca="false">COUNTIF(F12:AI12,"L")</f>
        <v>5</v>
      </c>
      <c r="AN12" s="24" t="n">
        <f aca="false">(AJ12+AK12+AL12)*8</f>
        <v>192</v>
      </c>
      <c r="AO12" s="23" t="n">
        <f aca="false">COUNTIF(F12:AI12,"V")</f>
        <v>0</v>
      </c>
      <c r="AP12" s="23" t="n">
        <f aca="false">COUNTIF(F12:AI12,"B")</f>
        <v>0</v>
      </c>
    </row>
    <row r="13" customFormat="false" ht="19.5" hidden="false" customHeight="true" outlineLevel="0" collapsed="false">
      <c r="B13" s="25" t="n">
        <v>6</v>
      </c>
      <c r="C13" s="26" t="s">
        <v>63</v>
      </c>
      <c r="D13" s="27" t="s">
        <v>56</v>
      </c>
      <c r="E13" s="20" t="s">
        <v>45</v>
      </c>
      <c r="F13" s="20" t="s">
        <v>45</v>
      </c>
      <c r="G13" s="20" t="s">
        <v>45</v>
      </c>
      <c r="H13" s="20" t="s">
        <v>45</v>
      </c>
      <c r="I13" s="20" t="s">
        <v>45</v>
      </c>
      <c r="J13" s="21" t="s">
        <v>48</v>
      </c>
      <c r="K13" s="21" t="s">
        <v>48</v>
      </c>
      <c r="L13" s="20" t="s">
        <v>45</v>
      </c>
      <c r="M13" s="20" t="s">
        <v>45</v>
      </c>
      <c r="N13" s="20" t="s">
        <v>45</v>
      </c>
      <c r="O13" s="20" t="s">
        <v>45</v>
      </c>
      <c r="P13" s="21" t="s">
        <v>48</v>
      </c>
      <c r="Q13" s="21" t="s">
        <v>48</v>
      </c>
      <c r="R13" s="20" t="s">
        <v>45</v>
      </c>
      <c r="S13" s="20" t="s">
        <v>45</v>
      </c>
      <c r="T13" s="20" t="s">
        <v>45</v>
      </c>
      <c r="U13" s="20" t="s">
        <v>45</v>
      </c>
      <c r="V13" s="21" t="s">
        <v>48</v>
      </c>
      <c r="W13" s="21" t="s">
        <v>48</v>
      </c>
      <c r="X13" s="20" t="s">
        <v>45</v>
      </c>
      <c r="Y13" s="20" t="s">
        <v>45</v>
      </c>
      <c r="Z13" s="20" t="s">
        <v>45</v>
      </c>
      <c r="AA13" s="20" t="s">
        <v>45</v>
      </c>
      <c r="AB13" s="21" t="s">
        <v>48</v>
      </c>
      <c r="AC13" s="22" t="s">
        <v>54</v>
      </c>
      <c r="AD13" s="20" t="s">
        <v>45</v>
      </c>
      <c r="AE13" s="20" t="s">
        <v>45</v>
      </c>
      <c r="AF13" s="20" t="s">
        <v>45</v>
      </c>
      <c r="AG13" s="20" t="s">
        <v>45</v>
      </c>
      <c r="AH13" s="21" t="s">
        <v>48</v>
      </c>
      <c r="AI13" s="21" t="s">
        <v>48</v>
      </c>
      <c r="AJ13" s="23" t="n">
        <f aca="false">COUNTIF(F13:AI13,"M")</f>
        <v>20</v>
      </c>
      <c r="AK13" s="23" t="n">
        <f aca="false">COUNTIF(F13:AI13,"T")</f>
        <v>0</v>
      </c>
      <c r="AL13" s="23" t="n">
        <f aca="false">COUNTIF(F13:AI13,"N")</f>
        <v>0</v>
      </c>
      <c r="AM13" s="23" t="n">
        <f aca="false">COUNTIF(F13:AI13,"L")</f>
        <v>9</v>
      </c>
      <c r="AN13" s="24" t="n">
        <f aca="false">(AJ13+AK13+AL13)*8</f>
        <v>160</v>
      </c>
      <c r="AO13" s="23" t="n">
        <f aca="false">COUNTIF(F13:AI13,"V")</f>
        <v>0</v>
      </c>
      <c r="AP13" s="23" t="n">
        <f aca="false">COUNTIF(F13:AI13,"B")</f>
        <v>0</v>
      </c>
    </row>
    <row r="14" customFormat="false" ht="19.5" hidden="false" customHeight="true" outlineLevel="0" collapsed="false">
      <c r="B14" s="17" t="n">
        <v>7</v>
      </c>
      <c r="C14" s="18" t="s">
        <v>64</v>
      </c>
      <c r="D14" s="19" t="s">
        <v>60</v>
      </c>
      <c r="E14" s="30" t="s">
        <v>47</v>
      </c>
      <c r="F14" s="30" t="s">
        <v>47</v>
      </c>
      <c r="G14" s="30" t="s">
        <v>47</v>
      </c>
      <c r="H14" s="21" t="s">
        <v>48</v>
      </c>
      <c r="I14" s="21" t="s">
        <v>48</v>
      </c>
      <c r="J14" s="31" t="s">
        <v>62</v>
      </c>
      <c r="K14" s="30" t="s">
        <v>47</v>
      </c>
      <c r="L14" s="30" t="s">
        <v>47</v>
      </c>
      <c r="M14" s="21" t="s">
        <v>48</v>
      </c>
      <c r="N14" s="21" t="s">
        <v>48</v>
      </c>
      <c r="O14" s="30" t="s">
        <v>47</v>
      </c>
      <c r="P14" s="30" t="s">
        <v>47</v>
      </c>
      <c r="Q14" s="30" t="s">
        <v>47</v>
      </c>
      <c r="R14" s="21" t="s">
        <v>48</v>
      </c>
      <c r="S14" s="21" t="s">
        <v>48</v>
      </c>
      <c r="T14" s="30" t="s">
        <v>47</v>
      </c>
      <c r="U14" s="30" t="s">
        <v>47</v>
      </c>
      <c r="V14" s="30" t="s">
        <v>47</v>
      </c>
      <c r="W14" s="21" t="s">
        <v>48</v>
      </c>
      <c r="X14" s="21" t="s">
        <v>48</v>
      </c>
      <c r="Y14" s="30" t="s">
        <v>47</v>
      </c>
      <c r="Z14" s="30" t="s">
        <v>47</v>
      </c>
      <c r="AA14" s="30" t="s">
        <v>47</v>
      </c>
      <c r="AB14" s="21" t="s">
        <v>48</v>
      </c>
      <c r="AC14" s="21" t="s">
        <v>48</v>
      </c>
      <c r="AD14" s="30" t="s">
        <v>47</v>
      </c>
      <c r="AE14" s="30" t="s">
        <v>47</v>
      </c>
      <c r="AF14" s="30" t="s">
        <v>47</v>
      </c>
      <c r="AG14" s="21" t="s">
        <v>48</v>
      </c>
      <c r="AH14" s="21" t="s">
        <v>48</v>
      </c>
      <c r="AI14" s="30" t="s">
        <v>47</v>
      </c>
      <c r="AJ14" s="23" t="n">
        <f aca="false">COUNTIF(F14:AI14,"M")</f>
        <v>0</v>
      </c>
      <c r="AK14" s="23" t="n">
        <f aca="false">COUNTIF(F14:AI14,"T")</f>
        <v>0</v>
      </c>
      <c r="AL14" s="23" t="n">
        <f aca="false">COUNTIF(F14:AI14,"N")</f>
        <v>17</v>
      </c>
      <c r="AM14" s="23" t="n">
        <f aca="false">COUNTIF(F14:AI14,"L")</f>
        <v>12</v>
      </c>
      <c r="AN14" s="24" t="n">
        <f aca="false">(AJ14+AK14+AL14)*8</f>
        <v>136</v>
      </c>
      <c r="AO14" s="23" t="n">
        <f aca="false">COUNTIF(F14:AI14,"V")</f>
        <v>0</v>
      </c>
      <c r="AP14" s="23" t="n">
        <f aca="false">COUNTIF(F14:AI14,"B")</f>
        <v>0</v>
      </c>
    </row>
    <row r="15" customFormat="false" ht="19.5" hidden="false" customHeight="true" outlineLevel="0" collapsed="false">
      <c r="B15" s="25" t="n">
        <v>8</v>
      </c>
      <c r="C15" s="26" t="s">
        <v>65</v>
      </c>
      <c r="D15" s="27" t="s">
        <v>56</v>
      </c>
      <c r="E15" s="28" t="s">
        <v>46</v>
      </c>
      <c r="F15" s="28" t="s">
        <v>46</v>
      </c>
      <c r="G15" s="28" t="s">
        <v>46</v>
      </c>
      <c r="H15" s="28" t="s">
        <v>46</v>
      </c>
      <c r="I15" s="28" t="s">
        <v>46</v>
      </c>
      <c r="J15" s="21" t="s">
        <v>48</v>
      </c>
      <c r="K15" s="21" t="s">
        <v>48</v>
      </c>
      <c r="L15" s="28" t="s">
        <v>46</v>
      </c>
      <c r="M15" s="28" t="s">
        <v>46</v>
      </c>
      <c r="N15" s="28" t="s">
        <v>46</v>
      </c>
      <c r="O15" s="28" t="s">
        <v>46</v>
      </c>
      <c r="P15" s="21" t="s">
        <v>48</v>
      </c>
      <c r="Q15" s="21" t="s">
        <v>48</v>
      </c>
      <c r="R15" s="28" t="s">
        <v>46</v>
      </c>
      <c r="S15" s="28" t="s">
        <v>46</v>
      </c>
      <c r="T15" s="28" t="s">
        <v>46</v>
      </c>
      <c r="U15" s="28" t="s">
        <v>46</v>
      </c>
      <c r="V15" s="21" t="s">
        <v>48</v>
      </c>
      <c r="W15" s="21" t="s">
        <v>48</v>
      </c>
      <c r="X15" s="28" t="s">
        <v>46</v>
      </c>
      <c r="Y15" s="28" t="s">
        <v>46</v>
      </c>
      <c r="Z15" s="28" t="s">
        <v>46</v>
      </c>
      <c r="AA15" s="28" t="s">
        <v>46</v>
      </c>
      <c r="AB15" s="21" t="s">
        <v>48</v>
      </c>
      <c r="AC15" s="21" t="s">
        <v>48</v>
      </c>
      <c r="AD15" s="28" t="s">
        <v>46</v>
      </c>
      <c r="AE15" s="28" t="s">
        <v>46</v>
      </c>
      <c r="AF15" s="28" t="s">
        <v>46</v>
      </c>
      <c r="AG15" s="28" t="s">
        <v>46</v>
      </c>
      <c r="AH15" s="21" t="s">
        <v>48</v>
      </c>
      <c r="AI15" s="21" t="s">
        <v>48</v>
      </c>
      <c r="AJ15" s="23" t="n">
        <f aca="false">COUNTIF(F15:AI15,"M")</f>
        <v>0</v>
      </c>
      <c r="AK15" s="23" t="n">
        <f aca="false">COUNTIF(F15:AI15,"T")</f>
        <v>20</v>
      </c>
      <c r="AL15" s="23" t="n">
        <f aca="false">COUNTIF(F15:AI15,"N")</f>
        <v>0</v>
      </c>
      <c r="AM15" s="23" t="n">
        <f aca="false">COUNTIF(F15:AI15,"L")</f>
        <v>10</v>
      </c>
      <c r="AN15" s="24" t="n">
        <f aca="false">(AJ15+AK15+AL15)*8</f>
        <v>160</v>
      </c>
      <c r="AO15" s="23" t="n">
        <f aca="false">COUNTIF(F15:AI15,"V")</f>
        <v>0</v>
      </c>
      <c r="AP15" s="23" t="n">
        <f aca="false">COUNTIF(F15:AI15,"B")</f>
        <v>0</v>
      </c>
    </row>
    <row r="16" customFormat="false" ht="19.5" hidden="false" customHeight="true" outlineLevel="0" collapsed="false">
      <c r="B16" s="17" t="n">
        <v>9</v>
      </c>
      <c r="C16" s="18" t="s">
        <v>66</v>
      </c>
      <c r="D16" s="19" t="s">
        <v>67</v>
      </c>
      <c r="E16" s="20" t="s">
        <v>45</v>
      </c>
      <c r="F16" s="20" t="s">
        <v>45</v>
      </c>
      <c r="G16" s="20" t="s">
        <v>45</v>
      </c>
      <c r="H16" s="20" t="s">
        <v>45</v>
      </c>
      <c r="I16" s="20" t="s">
        <v>45</v>
      </c>
      <c r="J16" s="20" t="s">
        <v>45</v>
      </c>
      <c r="K16" s="21" t="s">
        <v>48</v>
      </c>
      <c r="L16" s="21" t="s">
        <v>48</v>
      </c>
      <c r="M16" s="20" t="s">
        <v>45</v>
      </c>
      <c r="N16" s="20" t="s">
        <v>45</v>
      </c>
      <c r="O16" s="20" t="s">
        <v>45</v>
      </c>
      <c r="P16" s="20" t="s">
        <v>45</v>
      </c>
      <c r="Q16" s="20" t="s">
        <v>45</v>
      </c>
      <c r="R16" s="21" t="s">
        <v>48</v>
      </c>
      <c r="S16" s="21" t="s">
        <v>48</v>
      </c>
      <c r="T16" s="20" t="s">
        <v>45</v>
      </c>
      <c r="U16" s="20" t="s">
        <v>45</v>
      </c>
      <c r="V16" s="20" t="s">
        <v>45</v>
      </c>
      <c r="W16" s="20" t="s">
        <v>45</v>
      </c>
      <c r="X16" s="20" t="s">
        <v>45</v>
      </c>
      <c r="Y16" s="21" t="s">
        <v>48</v>
      </c>
      <c r="Z16" s="21" t="s">
        <v>48</v>
      </c>
      <c r="AA16" s="20" t="s">
        <v>45</v>
      </c>
      <c r="AB16" s="20" t="s">
        <v>45</v>
      </c>
      <c r="AC16" s="22" t="s">
        <v>54</v>
      </c>
      <c r="AD16" s="32" t="s">
        <v>68</v>
      </c>
      <c r="AE16" s="32" t="s">
        <v>68</v>
      </c>
      <c r="AF16" s="21" t="s">
        <v>48</v>
      </c>
      <c r="AG16" s="21" t="s">
        <v>48</v>
      </c>
      <c r="AH16" s="20" t="s">
        <v>45</v>
      </c>
      <c r="AI16" s="20" t="s">
        <v>45</v>
      </c>
      <c r="AJ16" s="23" t="n">
        <f aca="false">COUNTIF(F16:AI16,"M")</f>
        <v>19</v>
      </c>
      <c r="AK16" s="23" t="n">
        <f aca="false">COUNTIF(F16:AI16,"T")</f>
        <v>0</v>
      </c>
      <c r="AL16" s="23" t="n">
        <f aca="false">COUNTIF(F16:AI16,"N")</f>
        <v>0</v>
      </c>
      <c r="AM16" s="23" t="n">
        <f aca="false">COUNTIF(F16:AI16,"L")</f>
        <v>8</v>
      </c>
      <c r="AN16" s="24" t="n">
        <f aca="false">(AJ16+AK16+AL16)*8</f>
        <v>152</v>
      </c>
      <c r="AO16" s="23" t="n">
        <f aca="false">COUNTIF(F16:AI16,"V")</f>
        <v>2</v>
      </c>
      <c r="AP16" s="23" t="n">
        <f aca="false">COUNTIF(F16:AI16,"B")</f>
        <v>0</v>
      </c>
    </row>
    <row r="17" customFormat="false" ht="19.5" hidden="false" customHeight="true" outlineLevel="0" collapsed="false">
      <c r="B17" s="25" t="n">
        <v>10</v>
      </c>
      <c r="C17" s="26" t="s">
        <v>69</v>
      </c>
      <c r="D17" s="27" t="s">
        <v>60</v>
      </c>
      <c r="E17" s="30" t="s">
        <v>47</v>
      </c>
      <c r="F17" s="30" t="s">
        <v>47</v>
      </c>
      <c r="G17" s="30" t="s">
        <v>47</v>
      </c>
      <c r="H17" s="30" t="s">
        <v>47</v>
      </c>
      <c r="I17" s="30" t="s">
        <v>47</v>
      </c>
      <c r="J17" s="21" t="s">
        <v>48</v>
      </c>
      <c r="K17" s="21" t="s">
        <v>48</v>
      </c>
      <c r="L17" s="30" t="s">
        <v>47</v>
      </c>
      <c r="M17" s="30" t="s">
        <v>47</v>
      </c>
      <c r="N17" s="30" t="s">
        <v>47</v>
      </c>
      <c r="O17" s="30" t="s">
        <v>47</v>
      </c>
      <c r="P17" s="21" t="s">
        <v>48</v>
      </c>
      <c r="Q17" s="21" t="s">
        <v>48</v>
      </c>
      <c r="R17" s="30" t="s">
        <v>47</v>
      </c>
      <c r="S17" s="32" t="s">
        <v>68</v>
      </c>
      <c r="T17" s="32" t="s">
        <v>68</v>
      </c>
      <c r="U17" s="30" t="s">
        <v>47</v>
      </c>
      <c r="V17" s="21" t="s">
        <v>48</v>
      </c>
      <c r="W17" s="21" t="s">
        <v>48</v>
      </c>
      <c r="X17" s="30" t="s">
        <v>47</v>
      </c>
      <c r="Y17" s="30" t="s">
        <v>47</v>
      </c>
      <c r="Z17" s="30" t="s">
        <v>47</v>
      </c>
      <c r="AA17" s="30" t="s">
        <v>47</v>
      </c>
      <c r="AB17" s="21" t="s">
        <v>48</v>
      </c>
      <c r="AC17" s="21" t="s">
        <v>48</v>
      </c>
      <c r="AD17" s="30" t="s">
        <v>47</v>
      </c>
      <c r="AE17" s="30" t="s">
        <v>47</v>
      </c>
      <c r="AF17" s="30" t="s">
        <v>47</v>
      </c>
      <c r="AG17" s="30" t="s">
        <v>47</v>
      </c>
      <c r="AH17" s="21" t="s">
        <v>48</v>
      </c>
      <c r="AI17" s="21" t="s">
        <v>48</v>
      </c>
      <c r="AJ17" s="23" t="n">
        <f aca="false">COUNTIF(F17:AI17,"M")</f>
        <v>0</v>
      </c>
      <c r="AK17" s="23" t="n">
        <f aca="false">COUNTIF(F17:AI17,"T")</f>
        <v>0</v>
      </c>
      <c r="AL17" s="23" t="n">
        <f aca="false">COUNTIF(F17:AI17,"N")</f>
        <v>18</v>
      </c>
      <c r="AM17" s="23" t="n">
        <f aca="false">COUNTIF(F17:AI17,"L")</f>
        <v>10</v>
      </c>
      <c r="AN17" s="24" t="n">
        <f aca="false">(AJ17+AK17+AL17)*8</f>
        <v>144</v>
      </c>
      <c r="AO17" s="23" t="n">
        <f aca="false">COUNTIF(F17:AI17,"V")</f>
        <v>2</v>
      </c>
      <c r="AP17" s="23" t="n">
        <f aca="false">COUNTIF(F17:AI17,"B")</f>
        <v>0</v>
      </c>
    </row>
    <row r="18" customFormat="false" ht="21.75" hidden="false" customHeight="true" outlineLevel="0" collapsed="false">
      <c r="B18" s="33" t="s">
        <v>70</v>
      </c>
      <c r="C18" s="33"/>
      <c r="D18" s="33"/>
      <c r="E18" s="33"/>
      <c r="F18" s="34" t="n">
        <f aca="false">COUNTIF(F8:F17,"M")+COUNTIF(F8:F17,"T")+COUNTIF(F8:F17,"N")</f>
        <v>10</v>
      </c>
      <c r="G18" s="34" t="n">
        <f aca="false">COUNTIF(G8:G17,"M")+COUNTIF(G8:G17,"T")+COUNTIF(G8:G17,"N")</f>
        <v>10</v>
      </c>
      <c r="H18" s="34" t="n">
        <f aca="false">COUNTIF(H8:H17,"M")+COUNTIF(H8:H17,"T")+COUNTIF(H8:H17,"N")</f>
        <v>8</v>
      </c>
      <c r="I18" s="34" t="n">
        <f aca="false">COUNTIF(I8:I17,"M")+COUNTIF(I8:I17,"T")+COUNTIF(I8:I17,"N")</f>
        <v>7</v>
      </c>
      <c r="J18" s="34" t="n">
        <f aca="false">COUNTIF(J8:J17,"M")+COUNTIF(J8:J17,"T")+COUNTIF(J8:J17,"N")</f>
        <v>5</v>
      </c>
      <c r="K18" s="34" t="n">
        <f aca="false">COUNTIF(K8:K17,"M")+COUNTIF(K8:K17,"T")+COUNTIF(K8:K17,"N")</f>
        <v>4</v>
      </c>
      <c r="L18" s="34" t="n">
        <f aca="false">COUNTIF(L8:L17,"M")+COUNTIF(L8:L17,"T")+COUNTIF(L8:L17,"N")</f>
        <v>7</v>
      </c>
      <c r="M18" s="34" t="n">
        <f aca="false">COUNTIF(M8:M17,"M")+COUNTIF(M8:M17,"T")+COUNTIF(M8:M17,"N")</f>
        <v>8</v>
      </c>
      <c r="N18" s="34" t="n">
        <f aca="false">COUNTIF(N8:N17,"M")+COUNTIF(N8:N17,"T")+COUNTIF(N8:N17,"N")</f>
        <v>9</v>
      </c>
      <c r="O18" s="34" t="n">
        <f aca="false">COUNTIF(O8:O17,"M")+COUNTIF(O8:O17,"T")+COUNTIF(O8:O17,"N")</f>
        <v>7</v>
      </c>
      <c r="P18" s="34" t="n">
        <f aca="false">COUNTIF(P8:P17,"M")+COUNTIF(P8:P17,"T")+COUNTIF(P8:P17,"N")</f>
        <v>5</v>
      </c>
      <c r="Q18" s="34" t="n">
        <f aca="false">COUNTIF(Q8:Q17,"M")+COUNTIF(Q8:Q17,"T")+COUNTIF(Q8:Q17,"N")</f>
        <v>6</v>
      </c>
      <c r="R18" s="34" t="n">
        <f aca="false">COUNTIF(R8:R17,"M")+COUNTIF(R8:R17,"T")+COUNTIF(R8:R17,"N")</f>
        <v>5</v>
      </c>
      <c r="S18" s="34" t="n">
        <f aca="false">COUNTIF(S8:S17,"M")+COUNTIF(S8:S17,"T")+COUNTIF(S8:S17,"N")</f>
        <v>5</v>
      </c>
      <c r="T18" s="34" t="n">
        <f aca="false">COUNTIF(T8:T17,"M")+COUNTIF(T8:T17,"T")+COUNTIF(T8:T17,"N")</f>
        <v>9</v>
      </c>
      <c r="U18" s="34" t="n">
        <f aca="false">COUNTIF(U8:U17,"M")+COUNTIF(U8:U17,"T")+COUNTIF(U8:U17,"N")</f>
        <v>8</v>
      </c>
      <c r="V18" s="34" t="n">
        <f aca="false">COUNTIF(V8:V17,"M")+COUNTIF(V8:V17,"T")+COUNTIF(V8:V17,"N")</f>
        <v>6</v>
      </c>
      <c r="W18" s="34" t="n">
        <f aca="false">COUNTIF(W8:W17,"M")+COUNTIF(W8:W17,"T")+COUNTIF(W8:W17,"N")</f>
        <v>5</v>
      </c>
      <c r="X18" s="34" t="n">
        <f aca="false">COUNTIF(X8:X17,"M")+COUNTIF(X8:X17,"T")+COUNTIF(X8:X17,"N")</f>
        <v>9</v>
      </c>
      <c r="Y18" s="34" t="n">
        <f aca="false">COUNTIF(Y8:Y17,"M")+COUNTIF(Y8:Y17,"T")+COUNTIF(Y8:Y17,"N")</f>
        <v>7</v>
      </c>
      <c r="Z18" s="34" t="n">
        <f aca="false">COUNTIF(Z8:Z17,"M")+COUNTIF(Z8:Z17,"T")+COUNTIF(Z8:Z17,"N")</f>
        <v>7</v>
      </c>
      <c r="AA18" s="34" t="n">
        <f aca="false">COUNTIF(AA8:AA17,"M")+COUNTIF(AA8:AA17,"T")+COUNTIF(AA8:AA17,"N")</f>
        <v>8</v>
      </c>
      <c r="AB18" s="34" t="n">
        <f aca="false">COUNTIF(AB8:AB17,"M")+COUNTIF(AB8:AB17,"T")+COUNTIF(AB8:AB17,"N")</f>
        <v>4</v>
      </c>
      <c r="AC18" s="34" t="n">
        <f aca="false">COUNTIF(AC8:AC17,"M")+COUNTIF(AC8:AC17,"T")+COUNTIF(AC8:AC17,"N")</f>
        <v>3</v>
      </c>
      <c r="AD18" s="34" t="n">
        <f aca="false">COUNTIF(AD8:AD17,"M")+COUNTIF(AD8:AD17,"T")+COUNTIF(AD8:AD17,"N")</f>
        <v>9</v>
      </c>
      <c r="AE18" s="34" t="n">
        <f aca="false">COUNTIF(AE8:AE17,"M")+COUNTIF(AE8:AE17,"T")+COUNTIF(AE8:AE17,"N")</f>
        <v>9</v>
      </c>
      <c r="AF18" s="34" t="n">
        <f aca="false">COUNTIF(AF8:AF17,"M")+COUNTIF(AF8:AF17,"T")+COUNTIF(AF8:AF17,"N")</f>
        <v>7</v>
      </c>
      <c r="AG18" s="34" t="n">
        <f aca="false">COUNTIF(AG8:AG17,"M")+COUNTIF(AG8:AG17,"T")+COUNTIF(AG8:AG17,"N")</f>
        <v>3</v>
      </c>
      <c r="AH18" s="34" t="n">
        <f aca="false">COUNTIF(AH8:AH17,"M")+COUNTIF(AH8:AH17,"T")+COUNTIF(AH8:AH17,"N")</f>
        <v>5</v>
      </c>
      <c r="AI18" s="34" t="n">
        <f aca="false">COUNTIF(AI8:AI17,"M")+COUNTIF(AI8:AI17,"T")+COUNTIF(AI8:AI17,"N")</f>
        <v>7</v>
      </c>
      <c r="AJ18" s="35"/>
      <c r="AK18" s="35"/>
      <c r="AL18" s="35"/>
      <c r="AM18" s="35"/>
      <c r="AN18" s="35"/>
      <c r="AO18" s="35"/>
      <c r="AP18" s="35"/>
    </row>
  </sheetData>
  <mergeCells count="12">
    <mergeCell ref="B2:AP2"/>
    <mergeCell ref="B3:AP3"/>
    <mergeCell ref="B5:E5"/>
    <mergeCell ref="F5:G5"/>
    <mergeCell ref="H5:I5"/>
    <mergeCell ref="J5:K5"/>
    <mergeCell ref="L5:M5"/>
    <mergeCell ref="N5:O5"/>
    <mergeCell ref="P5:Q5"/>
    <mergeCell ref="R5:S5"/>
    <mergeCell ref="T5:U5"/>
    <mergeCell ref="B18:E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471A3"/>
    <pageSetUpPr fitToPage="false"/>
  </sheetPr>
  <dimension ref="B2:K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6"/>
    <col collapsed="false" customWidth="true" hidden="false" outlineLevel="0" max="3" min="3" style="0" width="26"/>
    <col collapsed="false" customWidth="true" hidden="false" outlineLevel="0" max="4" min="4" style="0" width="16"/>
    <col collapsed="false" customWidth="true" hidden="false" outlineLevel="0" max="6" min="5" style="0" width="14"/>
    <col collapsed="false" customWidth="true" hidden="false" outlineLevel="0" max="8" min="7" style="0" width="12"/>
    <col collapsed="false" customWidth="true" hidden="false" outlineLevel="0" max="9" min="9" style="0" width="14"/>
    <col collapsed="false" customWidth="true" hidden="false" outlineLevel="0" max="10" min="10" style="0" width="22"/>
    <col collapsed="false" customWidth="true" hidden="false" outlineLevel="0" max="11" min="11" style="0" width="18"/>
    <col collapsed="false" customWidth="true" hidden="false" outlineLevel="0" max="12" min="12" style="0" width="3"/>
  </cols>
  <sheetData>
    <row r="2" customFormat="false" ht="43.5" hidden="false" customHeight="true" outlineLevel="0" collapsed="false">
      <c r="B2" s="36" t="s">
        <v>71</v>
      </c>
      <c r="C2" s="36"/>
      <c r="D2" s="36"/>
      <c r="E2" s="36"/>
      <c r="F2" s="36"/>
      <c r="G2" s="36"/>
      <c r="H2" s="36"/>
      <c r="I2" s="36"/>
      <c r="J2" s="36"/>
      <c r="K2" s="36"/>
    </row>
    <row r="3" customFormat="false" ht="18" hidden="false" customHeight="true" outlineLevel="0" collapsed="false">
      <c r="B3" s="37" t="s">
        <v>72</v>
      </c>
      <c r="C3" s="37"/>
      <c r="D3" s="37"/>
      <c r="E3" s="37"/>
      <c r="F3" s="37"/>
      <c r="G3" s="37"/>
      <c r="H3" s="37"/>
      <c r="I3" s="37"/>
      <c r="J3" s="37"/>
      <c r="K3" s="37"/>
    </row>
    <row r="5" customFormat="false" ht="30" hidden="false" customHeight="true" outlineLevel="0" collapsed="false">
      <c r="B5" s="38" t="s">
        <v>11</v>
      </c>
      <c r="C5" s="38" t="s">
        <v>73</v>
      </c>
      <c r="D5" s="38" t="s">
        <v>13</v>
      </c>
      <c r="E5" s="38" t="s">
        <v>74</v>
      </c>
      <c r="F5" s="38" t="s">
        <v>75</v>
      </c>
      <c r="G5" s="38" t="s">
        <v>76</v>
      </c>
      <c r="H5" s="38" t="s">
        <v>77</v>
      </c>
      <c r="I5" s="38" t="s">
        <v>78</v>
      </c>
      <c r="J5" s="38" t="s">
        <v>79</v>
      </c>
      <c r="K5" s="38" t="s">
        <v>80</v>
      </c>
    </row>
    <row r="6" customFormat="false" ht="21.75" hidden="false" customHeight="true" outlineLevel="0" collapsed="false">
      <c r="B6" s="19" t="n">
        <v>1</v>
      </c>
      <c r="C6" s="18" t="s">
        <v>52</v>
      </c>
      <c r="D6" s="19" t="s">
        <v>53</v>
      </c>
      <c r="E6" s="24" t="s">
        <v>81</v>
      </c>
      <c r="F6" s="39" t="n">
        <v>40</v>
      </c>
      <c r="G6" s="20" t="s">
        <v>45</v>
      </c>
      <c r="H6" s="19" t="s">
        <v>82</v>
      </c>
      <c r="I6" s="18" t="s">
        <v>83</v>
      </c>
      <c r="J6" s="18" t="s">
        <v>84</v>
      </c>
      <c r="K6" s="18" t="s">
        <v>85</v>
      </c>
    </row>
    <row r="7" customFormat="false" ht="21.75" hidden="false" customHeight="true" outlineLevel="0" collapsed="false">
      <c r="B7" s="40" t="n">
        <v>2</v>
      </c>
      <c r="C7" s="41" t="s">
        <v>55</v>
      </c>
      <c r="D7" s="40" t="s">
        <v>56</v>
      </c>
      <c r="E7" s="24" t="s">
        <v>81</v>
      </c>
      <c r="F7" s="39" t="n">
        <v>40</v>
      </c>
      <c r="G7" s="28" t="s">
        <v>46</v>
      </c>
      <c r="H7" s="40" t="s">
        <v>86</v>
      </c>
      <c r="I7" s="41" t="s">
        <v>87</v>
      </c>
      <c r="J7" s="41" t="s">
        <v>88</v>
      </c>
      <c r="K7" s="41" t="s">
        <v>89</v>
      </c>
    </row>
    <row r="8" customFormat="false" ht="21.75" hidden="false" customHeight="true" outlineLevel="0" collapsed="false">
      <c r="B8" s="19" t="n">
        <v>3</v>
      </c>
      <c r="C8" s="18" t="s">
        <v>58</v>
      </c>
      <c r="D8" s="19" t="s">
        <v>53</v>
      </c>
      <c r="E8" s="24" t="s">
        <v>81</v>
      </c>
      <c r="F8" s="39" t="n">
        <v>40</v>
      </c>
      <c r="G8" s="20" t="s">
        <v>45</v>
      </c>
      <c r="H8" s="19" t="s">
        <v>90</v>
      </c>
      <c r="I8" s="18" t="s">
        <v>91</v>
      </c>
      <c r="J8" s="18" t="s">
        <v>92</v>
      </c>
      <c r="K8" s="18" t="s">
        <v>93</v>
      </c>
    </row>
    <row r="9" customFormat="false" ht="21.75" hidden="false" customHeight="true" outlineLevel="0" collapsed="false">
      <c r="B9" s="40" t="n">
        <v>4</v>
      </c>
      <c r="C9" s="41" t="s">
        <v>59</v>
      </c>
      <c r="D9" s="40" t="s">
        <v>60</v>
      </c>
      <c r="E9" s="24" t="s">
        <v>81</v>
      </c>
      <c r="F9" s="39" t="n">
        <v>40</v>
      </c>
      <c r="G9" s="30" t="s">
        <v>47</v>
      </c>
      <c r="H9" s="40" t="s">
        <v>94</v>
      </c>
      <c r="I9" s="41" t="s">
        <v>95</v>
      </c>
      <c r="J9" s="41" t="s">
        <v>96</v>
      </c>
      <c r="K9" s="41"/>
    </row>
    <row r="10" customFormat="false" ht="21.75" hidden="false" customHeight="true" outlineLevel="0" collapsed="false">
      <c r="B10" s="19" t="n">
        <v>5</v>
      </c>
      <c r="C10" s="18" t="s">
        <v>61</v>
      </c>
      <c r="D10" s="19" t="s">
        <v>53</v>
      </c>
      <c r="E10" s="42" t="s">
        <v>97</v>
      </c>
      <c r="F10" s="39" t="n">
        <v>40</v>
      </c>
      <c r="G10" s="28" t="s">
        <v>46</v>
      </c>
      <c r="H10" s="19" t="s">
        <v>98</v>
      </c>
      <c r="I10" s="18" t="s">
        <v>99</v>
      </c>
      <c r="J10" s="18" t="s">
        <v>88</v>
      </c>
      <c r="K10" s="18" t="s">
        <v>100</v>
      </c>
    </row>
    <row r="11" customFormat="false" ht="21.75" hidden="false" customHeight="true" outlineLevel="0" collapsed="false">
      <c r="B11" s="40" t="n">
        <v>6</v>
      </c>
      <c r="C11" s="41" t="s">
        <v>63</v>
      </c>
      <c r="D11" s="40" t="s">
        <v>56</v>
      </c>
      <c r="E11" s="24" t="s">
        <v>81</v>
      </c>
      <c r="F11" s="39" t="n">
        <v>40</v>
      </c>
      <c r="G11" s="20" t="s">
        <v>45</v>
      </c>
      <c r="H11" s="40" t="s">
        <v>101</v>
      </c>
      <c r="I11" s="41" t="s">
        <v>102</v>
      </c>
      <c r="J11" s="41" t="s">
        <v>84</v>
      </c>
      <c r="K11" s="41"/>
    </row>
    <row r="12" customFormat="false" ht="21.75" hidden="false" customHeight="true" outlineLevel="0" collapsed="false">
      <c r="B12" s="19" t="n">
        <v>7</v>
      </c>
      <c r="C12" s="18" t="s">
        <v>64</v>
      </c>
      <c r="D12" s="19" t="s">
        <v>60</v>
      </c>
      <c r="E12" s="43" t="s">
        <v>103</v>
      </c>
      <c r="F12" s="39" t="n">
        <v>20</v>
      </c>
      <c r="G12" s="30" t="s">
        <v>47</v>
      </c>
      <c r="H12" s="19" t="s">
        <v>104</v>
      </c>
      <c r="I12" s="18" t="s">
        <v>105</v>
      </c>
      <c r="J12" s="18" t="s">
        <v>106</v>
      </c>
      <c r="K12" s="18" t="s">
        <v>107</v>
      </c>
    </row>
    <row r="13" customFormat="false" ht="21.75" hidden="false" customHeight="true" outlineLevel="0" collapsed="false">
      <c r="B13" s="40" t="n">
        <v>8</v>
      </c>
      <c r="C13" s="41" t="s">
        <v>65</v>
      </c>
      <c r="D13" s="40" t="s">
        <v>56</v>
      </c>
      <c r="E13" s="24" t="s">
        <v>81</v>
      </c>
      <c r="F13" s="39" t="n">
        <v>40</v>
      </c>
      <c r="G13" s="28" t="s">
        <v>46</v>
      </c>
      <c r="H13" s="40" t="s">
        <v>108</v>
      </c>
      <c r="I13" s="41" t="s">
        <v>109</v>
      </c>
      <c r="J13" s="41" t="s">
        <v>96</v>
      </c>
      <c r="K13" s="41" t="s">
        <v>110</v>
      </c>
    </row>
    <row r="14" customFormat="false" ht="21.75" hidden="false" customHeight="true" outlineLevel="0" collapsed="false">
      <c r="B14" s="19" t="n">
        <v>9</v>
      </c>
      <c r="C14" s="18" t="s">
        <v>66</v>
      </c>
      <c r="D14" s="19" t="s">
        <v>67</v>
      </c>
      <c r="E14" s="24" t="s">
        <v>81</v>
      </c>
      <c r="F14" s="39" t="n">
        <v>40</v>
      </c>
      <c r="G14" s="20" t="s">
        <v>45</v>
      </c>
      <c r="H14" s="19" t="s">
        <v>111</v>
      </c>
      <c r="I14" s="18" t="s">
        <v>112</v>
      </c>
      <c r="J14" s="18" t="s">
        <v>113</v>
      </c>
      <c r="K14" s="18" t="s">
        <v>114</v>
      </c>
    </row>
    <row r="15" customFormat="false" ht="21.75" hidden="false" customHeight="true" outlineLevel="0" collapsed="false">
      <c r="B15" s="40" t="n">
        <v>10</v>
      </c>
      <c r="C15" s="41" t="s">
        <v>69</v>
      </c>
      <c r="D15" s="40" t="s">
        <v>60</v>
      </c>
      <c r="E15" s="24" t="s">
        <v>81</v>
      </c>
      <c r="F15" s="39" t="n">
        <v>40</v>
      </c>
      <c r="G15" s="30" t="s">
        <v>47</v>
      </c>
      <c r="H15" s="40" t="s">
        <v>115</v>
      </c>
      <c r="I15" s="41" t="s">
        <v>116</v>
      </c>
      <c r="J15" s="41" t="s">
        <v>117</v>
      </c>
      <c r="K15" s="41"/>
    </row>
  </sheetData>
  <mergeCells count="2">
    <mergeCell ref="B2:K2"/>
    <mergeCell ref="B3:K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D3C98"/>
    <pageSetUpPr fitToPage="false"/>
  </sheetPr>
  <dimension ref="B2:K5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6"/>
    <col collapsed="false" customWidth="true" hidden="false" outlineLevel="0" max="7" min="3" style="0" width="12"/>
    <col collapsed="false" customWidth="true" hidden="false" outlineLevel="0" max="11" min="8" style="0" width="14"/>
    <col collapsed="false" customWidth="true" hidden="false" outlineLevel="0" max="12" min="12" style="0" width="3"/>
  </cols>
  <sheetData>
    <row r="2" customFormat="false" ht="43.5" hidden="false" customHeight="true" outlineLevel="0" collapsed="false">
      <c r="B2" s="44" t="s">
        <v>118</v>
      </c>
      <c r="C2" s="44"/>
      <c r="D2" s="44"/>
      <c r="E2" s="44"/>
      <c r="F2" s="44"/>
      <c r="G2" s="44"/>
      <c r="H2" s="44"/>
      <c r="I2" s="44"/>
      <c r="J2" s="44"/>
      <c r="K2" s="44"/>
    </row>
    <row r="3" customFormat="false" ht="18" hidden="false" customHeight="true" outlineLevel="0" collapsed="false">
      <c r="B3" s="45" t="s">
        <v>119</v>
      </c>
      <c r="C3" s="45"/>
      <c r="D3" s="45"/>
      <c r="E3" s="45"/>
      <c r="F3" s="45"/>
      <c r="G3" s="45"/>
      <c r="H3" s="45"/>
      <c r="I3" s="45"/>
      <c r="J3" s="45"/>
      <c r="K3" s="45"/>
    </row>
    <row r="5" customFormat="false" ht="21.75" hidden="false" customHeight="true" outlineLevel="0" collapsed="false">
      <c r="B5" s="46" t="s">
        <v>120</v>
      </c>
      <c r="C5" s="46"/>
      <c r="D5" s="46"/>
      <c r="E5" s="46"/>
      <c r="F5" s="46"/>
      <c r="G5" s="46"/>
      <c r="H5" s="46"/>
      <c r="I5" s="46"/>
      <c r="J5" s="46"/>
      <c r="K5" s="46"/>
    </row>
    <row r="6" customFormat="false" ht="27.75" hidden="false" customHeight="true" outlineLevel="0" collapsed="false">
      <c r="B6" s="47" t="s">
        <v>121</v>
      </c>
      <c r="C6" s="47" t="s">
        <v>122</v>
      </c>
      <c r="D6" s="47" t="s">
        <v>123</v>
      </c>
      <c r="E6" s="47" t="s">
        <v>124</v>
      </c>
      <c r="F6" s="47" t="s">
        <v>125</v>
      </c>
      <c r="G6" s="47" t="s">
        <v>126</v>
      </c>
      <c r="H6" s="47" t="s">
        <v>127</v>
      </c>
      <c r="I6" s="47" t="s">
        <v>128</v>
      </c>
      <c r="J6" s="47" t="s">
        <v>129</v>
      </c>
      <c r="K6" s="47" t="s">
        <v>51</v>
      </c>
    </row>
    <row r="7" customFormat="false" ht="19.5" hidden="false" customHeight="true" outlineLevel="0" collapsed="false">
      <c r="B7" s="18" t="s">
        <v>52</v>
      </c>
      <c r="C7" s="48" t="n">
        <f aca="false">'Cuadrante Mensual'!AJ8</f>
        <v>21</v>
      </c>
      <c r="D7" s="49" t="n">
        <f aca="false">'Cuadrante Mensual'!AK8</f>
        <v>0</v>
      </c>
      <c r="E7" s="50" t="n">
        <f aca="false">'Cuadrante Mensual'!AL8</f>
        <v>0</v>
      </c>
      <c r="F7" s="22" t="n">
        <f aca="false">C7+D7+E7</f>
        <v>21</v>
      </c>
      <c r="G7" s="51" t="n">
        <f aca="false">'Cuadrante Mensual'!AN8</f>
        <v>168</v>
      </c>
      <c r="H7" s="52" t="n">
        <v>173</v>
      </c>
      <c r="I7" s="29" t="n">
        <f aca="false">G7-H7</f>
        <v>-5</v>
      </c>
      <c r="J7" s="53" t="n">
        <f aca="false">'Cuadrante Mensual'!AO8</f>
        <v>0</v>
      </c>
      <c r="K7" s="54" t="n">
        <f aca="false">'Cuadrante Mensual'!AP8</f>
        <v>0</v>
      </c>
    </row>
    <row r="8" customFormat="false" ht="19.5" hidden="false" customHeight="true" outlineLevel="0" collapsed="false">
      <c r="B8" s="55" t="s">
        <v>55</v>
      </c>
      <c r="C8" s="48" t="n">
        <f aca="false">'Cuadrante Mensual'!AJ9</f>
        <v>0</v>
      </c>
      <c r="D8" s="49" t="n">
        <f aca="false">'Cuadrante Mensual'!AK9</f>
        <v>19</v>
      </c>
      <c r="E8" s="50" t="n">
        <f aca="false">'Cuadrante Mensual'!AL9</f>
        <v>0</v>
      </c>
      <c r="F8" s="22" t="n">
        <f aca="false">C8+D8+E8</f>
        <v>19</v>
      </c>
      <c r="G8" s="51" t="n">
        <f aca="false">'Cuadrante Mensual'!AN9</f>
        <v>152</v>
      </c>
      <c r="H8" s="52" t="n">
        <v>173</v>
      </c>
      <c r="I8" s="29" t="n">
        <f aca="false">G8-H8</f>
        <v>-21</v>
      </c>
      <c r="J8" s="53" t="n">
        <f aca="false">'Cuadrante Mensual'!AO9</f>
        <v>0</v>
      </c>
      <c r="K8" s="54" t="n">
        <f aca="false">'Cuadrante Mensual'!AP9</f>
        <v>3</v>
      </c>
    </row>
    <row r="9" customFormat="false" ht="19.5" hidden="false" customHeight="true" outlineLevel="0" collapsed="false">
      <c r="B9" s="18" t="s">
        <v>58</v>
      </c>
      <c r="C9" s="48" t="n">
        <f aca="false">'Cuadrante Mensual'!AJ10</f>
        <v>24</v>
      </c>
      <c r="D9" s="49" t="n">
        <f aca="false">'Cuadrante Mensual'!AK10</f>
        <v>0</v>
      </c>
      <c r="E9" s="50" t="n">
        <f aca="false">'Cuadrante Mensual'!AL10</f>
        <v>0</v>
      </c>
      <c r="F9" s="22" t="n">
        <f aca="false">C9+D9+E9</f>
        <v>24</v>
      </c>
      <c r="G9" s="51" t="n">
        <f aca="false">'Cuadrante Mensual'!AN10</f>
        <v>192</v>
      </c>
      <c r="H9" s="52" t="n">
        <v>173</v>
      </c>
      <c r="I9" s="29" t="n">
        <f aca="false">G9-H9</f>
        <v>19</v>
      </c>
      <c r="J9" s="53" t="n">
        <f aca="false">'Cuadrante Mensual'!AO10</f>
        <v>0</v>
      </c>
      <c r="K9" s="54" t="n">
        <f aca="false">'Cuadrante Mensual'!AP10</f>
        <v>0</v>
      </c>
    </row>
    <row r="10" customFormat="false" ht="19.5" hidden="false" customHeight="true" outlineLevel="0" collapsed="false">
      <c r="B10" s="55" t="s">
        <v>59</v>
      </c>
      <c r="C10" s="48" t="n">
        <f aca="false">'Cuadrante Mensual'!AJ11</f>
        <v>0</v>
      </c>
      <c r="D10" s="49" t="n">
        <f aca="false">'Cuadrante Mensual'!AK11</f>
        <v>0</v>
      </c>
      <c r="E10" s="50" t="n">
        <f aca="false">'Cuadrante Mensual'!AL11</f>
        <v>20</v>
      </c>
      <c r="F10" s="22" t="n">
        <f aca="false">C10+D10+E10</f>
        <v>20</v>
      </c>
      <c r="G10" s="51" t="n">
        <f aca="false">'Cuadrante Mensual'!AN11</f>
        <v>160</v>
      </c>
      <c r="H10" s="52" t="n">
        <v>173</v>
      </c>
      <c r="I10" s="29" t="n">
        <f aca="false">G10-H10</f>
        <v>-13</v>
      </c>
      <c r="J10" s="53" t="n">
        <f aca="false">'Cuadrante Mensual'!AO11</f>
        <v>0</v>
      </c>
      <c r="K10" s="54" t="n">
        <f aca="false">'Cuadrante Mensual'!AP11</f>
        <v>0</v>
      </c>
    </row>
    <row r="11" customFormat="false" ht="19.5" hidden="false" customHeight="true" outlineLevel="0" collapsed="false">
      <c r="B11" s="18" t="s">
        <v>61</v>
      </c>
      <c r="C11" s="48" t="n">
        <f aca="false">'Cuadrante Mensual'!AJ12</f>
        <v>0</v>
      </c>
      <c r="D11" s="49" t="n">
        <f aca="false">'Cuadrante Mensual'!AK12</f>
        <v>24</v>
      </c>
      <c r="E11" s="50" t="n">
        <f aca="false">'Cuadrante Mensual'!AL12</f>
        <v>0</v>
      </c>
      <c r="F11" s="22" t="n">
        <f aca="false">C11+D11+E11</f>
        <v>24</v>
      </c>
      <c r="G11" s="51" t="n">
        <f aca="false">'Cuadrante Mensual'!AN12</f>
        <v>192</v>
      </c>
      <c r="H11" s="52" t="n">
        <v>173</v>
      </c>
      <c r="I11" s="29" t="n">
        <f aca="false">G11-H11</f>
        <v>19</v>
      </c>
      <c r="J11" s="53" t="n">
        <f aca="false">'Cuadrante Mensual'!AO12</f>
        <v>0</v>
      </c>
      <c r="K11" s="54" t="n">
        <f aca="false">'Cuadrante Mensual'!AP12</f>
        <v>0</v>
      </c>
    </row>
    <row r="12" customFormat="false" ht="19.5" hidden="false" customHeight="true" outlineLevel="0" collapsed="false">
      <c r="B12" s="55" t="s">
        <v>63</v>
      </c>
      <c r="C12" s="48" t="n">
        <f aca="false">'Cuadrante Mensual'!AJ13</f>
        <v>20</v>
      </c>
      <c r="D12" s="49" t="n">
        <f aca="false">'Cuadrante Mensual'!AK13</f>
        <v>0</v>
      </c>
      <c r="E12" s="50" t="n">
        <f aca="false">'Cuadrante Mensual'!AL13</f>
        <v>0</v>
      </c>
      <c r="F12" s="22" t="n">
        <f aca="false">C12+D12+E12</f>
        <v>20</v>
      </c>
      <c r="G12" s="51" t="n">
        <f aca="false">'Cuadrante Mensual'!AN13</f>
        <v>160</v>
      </c>
      <c r="H12" s="52" t="n">
        <v>173</v>
      </c>
      <c r="I12" s="29" t="n">
        <f aca="false">G12-H12</f>
        <v>-13</v>
      </c>
      <c r="J12" s="53" t="n">
        <f aca="false">'Cuadrante Mensual'!AO13</f>
        <v>0</v>
      </c>
      <c r="K12" s="54" t="n">
        <f aca="false">'Cuadrante Mensual'!AP13</f>
        <v>0</v>
      </c>
    </row>
    <row r="13" customFormat="false" ht="19.5" hidden="false" customHeight="true" outlineLevel="0" collapsed="false">
      <c r="B13" s="18" t="s">
        <v>64</v>
      </c>
      <c r="C13" s="48" t="n">
        <f aca="false">'Cuadrante Mensual'!AJ14</f>
        <v>0</v>
      </c>
      <c r="D13" s="49" t="n">
        <f aca="false">'Cuadrante Mensual'!AK14</f>
        <v>0</v>
      </c>
      <c r="E13" s="50" t="n">
        <f aca="false">'Cuadrante Mensual'!AL14</f>
        <v>17</v>
      </c>
      <c r="F13" s="22" t="n">
        <f aca="false">C13+D13+E13</f>
        <v>17</v>
      </c>
      <c r="G13" s="51" t="n">
        <f aca="false">'Cuadrante Mensual'!AN14</f>
        <v>136</v>
      </c>
      <c r="H13" s="52" t="n">
        <v>173</v>
      </c>
      <c r="I13" s="29" t="n">
        <f aca="false">G13-H13</f>
        <v>-37</v>
      </c>
      <c r="J13" s="53" t="n">
        <f aca="false">'Cuadrante Mensual'!AO14</f>
        <v>0</v>
      </c>
      <c r="K13" s="54" t="n">
        <f aca="false">'Cuadrante Mensual'!AP14</f>
        <v>0</v>
      </c>
    </row>
    <row r="14" customFormat="false" ht="19.5" hidden="false" customHeight="true" outlineLevel="0" collapsed="false">
      <c r="B14" s="55" t="s">
        <v>65</v>
      </c>
      <c r="C14" s="48" t="n">
        <f aca="false">'Cuadrante Mensual'!AJ15</f>
        <v>0</v>
      </c>
      <c r="D14" s="49" t="n">
        <f aca="false">'Cuadrante Mensual'!AK15</f>
        <v>20</v>
      </c>
      <c r="E14" s="50" t="n">
        <f aca="false">'Cuadrante Mensual'!AL15</f>
        <v>0</v>
      </c>
      <c r="F14" s="22" t="n">
        <f aca="false">C14+D14+E14</f>
        <v>20</v>
      </c>
      <c r="G14" s="51" t="n">
        <f aca="false">'Cuadrante Mensual'!AN15</f>
        <v>160</v>
      </c>
      <c r="H14" s="52" t="n">
        <v>173</v>
      </c>
      <c r="I14" s="29" t="n">
        <f aca="false">G14-H14</f>
        <v>-13</v>
      </c>
      <c r="J14" s="53" t="n">
        <f aca="false">'Cuadrante Mensual'!AO15</f>
        <v>0</v>
      </c>
      <c r="K14" s="54" t="n">
        <f aca="false">'Cuadrante Mensual'!AP15</f>
        <v>0</v>
      </c>
    </row>
    <row r="15" customFormat="false" ht="19.5" hidden="false" customHeight="true" outlineLevel="0" collapsed="false">
      <c r="B15" s="18" t="s">
        <v>66</v>
      </c>
      <c r="C15" s="48" t="n">
        <f aca="false">'Cuadrante Mensual'!AJ16</f>
        <v>19</v>
      </c>
      <c r="D15" s="49" t="n">
        <f aca="false">'Cuadrante Mensual'!AK16</f>
        <v>0</v>
      </c>
      <c r="E15" s="50" t="n">
        <f aca="false">'Cuadrante Mensual'!AL16</f>
        <v>0</v>
      </c>
      <c r="F15" s="22" t="n">
        <f aca="false">C15+D15+E15</f>
        <v>19</v>
      </c>
      <c r="G15" s="51" t="n">
        <f aca="false">'Cuadrante Mensual'!AN16</f>
        <v>152</v>
      </c>
      <c r="H15" s="52" t="n">
        <v>173</v>
      </c>
      <c r="I15" s="29" t="n">
        <f aca="false">G15-H15</f>
        <v>-21</v>
      </c>
      <c r="J15" s="53" t="n">
        <f aca="false">'Cuadrante Mensual'!AO16</f>
        <v>2</v>
      </c>
      <c r="K15" s="54" t="n">
        <f aca="false">'Cuadrante Mensual'!AP16</f>
        <v>0</v>
      </c>
    </row>
    <row r="16" customFormat="false" ht="19.5" hidden="false" customHeight="true" outlineLevel="0" collapsed="false">
      <c r="B16" s="55" t="s">
        <v>69</v>
      </c>
      <c r="C16" s="48" t="n">
        <f aca="false">'Cuadrante Mensual'!AJ17</f>
        <v>0</v>
      </c>
      <c r="D16" s="49" t="n">
        <f aca="false">'Cuadrante Mensual'!AK17</f>
        <v>0</v>
      </c>
      <c r="E16" s="50" t="n">
        <f aca="false">'Cuadrante Mensual'!AL17</f>
        <v>18</v>
      </c>
      <c r="F16" s="22" t="n">
        <f aca="false">C16+D16+E16</f>
        <v>18</v>
      </c>
      <c r="G16" s="51" t="n">
        <f aca="false">'Cuadrante Mensual'!AN17</f>
        <v>144</v>
      </c>
      <c r="H16" s="52" t="n">
        <v>173</v>
      </c>
      <c r="I16" s="29" t="n">
        <f aca="false">G16-H16</f>
        <v>-29</v>
      </c>
      <c r="J16" s="53" t="n">
        <f aca="false">'Cuadrante Mensual'!AO17</f>
        <v>2</v>
      </c>
      <c r="K16" s="54" t="n">
        <f aca="false">'Cuadrante Mensual'!AP17</f>
        <v>0</v>
      </c>
    </row>
    <row r="17" customFormat="false" ht="21.75" hidden="false" customHeight="true" outlineLevel="0" collapsed="false">
      <c r="B17" s="56" t="s">
        <v>130</v>
      </c>
      <c r="C17" s="56" t="n">
        <f aca="false">SUM(C7:C16)</f>
        <v>84</v>
      </c>
      <c r="D17" s="56" t="n">
        <f aca="false">SUM(D7:D16)</f>
        <v>63</v>
      </c>
      <c r="E17" s="56" t="n">
        <f aca="false">SUM(E7:E16)</f>
        <v>55</v>
      </c>
      <c r="F17" s="56" t="n">
        <f aca="false">SUM(F7:F16)</f>
        <v>202</v>
      </c>
      <c r="G17" s="56" t="n">
        <f aca="false">SUM(G7:G16)</f>
        <v>1616</v>
      </c>
      <c r="H17" s="56" t="n">
        <f aca="false">SUM(H7:H16)</f>
        <v>1730</v>
      </c>
      <c r="I17" s="56" t="n">
        <f aca="false">SUM(I7:I16)</f>
        <v>-114</v>
      </c>
      <c r="J17" s="56" t="n">
        <f aca="false">SUM(J7:J16)</f>
        <v>4</v>
      </c>
      <c r="K17" s="56" t="n">
        <f aca="false">SUM(K7:K16)</f>
        <v>3</v>
      </c>
    </row>
    <row r="19" customFormat="false" ht="21.75" hidden="false" customHeight="true" outlineLevel="0" collapsed="false">
      <c r="B19" s="57" t="s">
        <v>131</v>
      </c>
      <c r="C19" s="57"/>
      <c r="D19" s="57"/>
      <c r="E19" s="57"/>
      <c r="F19" s="57"/>
      <c r="G19" s="57"/>
      <c r="H19" s="57"/>
      <c r="I19" s="57"/>
      <c r="J19" s="57"/>
      <c r="K19" s="57"/>
    </row>
    <row r="20" customFormat="false" ht="19.5" hidden="false" customHeight="true" outlineLevel="0" collapsed="false">
      <c r="B20" s="58" t="s">
        <v>132</v>
      </c>
      <c r="C20" s="58" t="s">
        <v>133</v>
      </c>
      <c r="D20" s="58" t="s">
        <v>45</v>
      </c>
      <c r="E20" s="58" t="s">
        <v>46</v>
      </c>
      <c r="F20" s="58" t="s">
        <v>47</v>
      </c>
      <c r="G20" s="58" t="s">
        <v>134</v>
      </c>
    </row>
    <row r="21" customFormat="false" ht="18" hidden="false" customHeight="true" outlineLevel="0" collapsed="false">
      <c r="B21" s="19" t="n">
        <v>1</v>
      </c>
      <c r="C21" s="59" t="s">
        <v>135</v>
      </c>
      <c r="D21" s="20" t="n">
        <f aca="false">COUNTIF('Cuadrante Mensual'!F8:F17,"M")</f>
        <v>4</v>
      </c>
      <c r="E21" s="28" t="n">
        <f aca="false">COUNTIF('Cuadrante Mensual'!F8:F17,"T")</f>
        <v>3</v>
      </c>
      <c r="F21" s="30" t="n">
        <f aca="false">COUNTIF('Cuadrante Mensual'!F8:F17,"N")</f>
        <v>3</v>
      </c>
      <c r="G21" s="60" t="n">
        <f aca="false">D21+E21+F21</f>
        <v>10</v>
      </c>
    </row>
    <row r="22" customFormat="false" ht="18" hidden="false" customHeight="true" outlineLevel="0" collapsed="false">
      <c r="B22" s="61" t="n">
        <v>2</v>
      </c>
      <c r="C22" s="61" t="s">
        <v>136</v>
      </c>
      <c r="D22" s="20" t="n">
        <f aca="false">COUNTIF('Cuadrante Mensual'!G8:G17,"M")</f>
        <v>4</v>
      </c>
      <c r="E22" s="28" t="n">
        <f aca="false">COUNTIF('Cuadrante Mensual'!G8:G17,"T")</f>
        <v>3</v>
      </c>
      <c r="F22" s="30" t="n">
        <f aca="false">COUNTIF('Cuadrante Mensual'!G8:G17,"N")</f>
        <v>3</v>
      </c>
      <c r="G22" s="60" t="n">
        <f aca="false">D22+E22+F22</f>
        <v>10</v>
      </c>
    </row>
    <row r="23" customFormat="false" ht="18" hidden="false" customHeight="true" outlineLevel="0" collapsed="false">
      <c r="B23" s="19" t="n">
        <v>3</v>
      </c>
      <c r="C23" s="19" t="s">
        <v>137</v>
      </c>
      <c r="D23" s="20" t="n">
        <f aca="false">COUNTIF('Cuadrante Mensual'!H8:H17,"M")</f>
        <v>4</v>
      </c>
      <c r="E23" s="28" t="n">
        <f aca="false">COUNTIF('Cuadrante Mensual'!H8:H17,"T")</f>
        <v>2</v>
      </c>
      <c r="F23" s="30" t="n">
        <f aca="false">COUNTIF('Cuadrante Mensual'!H8:H17,"N")</f>
        <v>2</v>
      </c>
      <c r="G23" s="60" t="n">
        <f aca="false">D23+E23+F23</f>
        <v>8</v>
      </c>
    </row>
    <row r="24" customFormat="false" ht="18" hidden="false" customHeight="true" outlineLevel="0" collapsed="false">
      <c r="B24" s="61" t="n">
        <v>4</v>
      </c>
      <c r="C24" s="61" t="s">
        <v>138</v>
      </c>
      <c r="D24" s="20" t="n">
        <f aca="false">COUNTIF('Cuadrante Mensual'!I8:I17,"M")</f>
        <v>3</v>
      </c>
      <c r="E24" s="28" t="n">
        <f aca="false">COUNTIF('Cuadrante Mensual'!I8:I17,"T")</f>
        <v>3</v>
      </c>
      <c r="F24" s="30" t="n">
        <f aca="false">COUNTIF('Cuadrante Mensual'!I8:I17,"N")</f>
        <v>1</v>
      </c>
      <c r="G24" s="60" t="n">
        <f aca="false">D24+E24+F24</f>
        <v>7</v>
      </c>
    </row>
    <row r="25" customFormat="false" ht="18" hidden="false" customHeight="true" outlineLevel="0" collapsed="false">
      <c r="B25" s="19" t="n">
        <v>5</v>
      </c>
      <c r="C25" s="19" t="s">
        <v>139</v>
      </c>
      <c r="D25" s="20" t="n">
        <f aca="false">COUNTIF('Cuadrante Mensual'!J8:J17,"M")</f>
        <v>3</v>
      </c>
      <c r="E25" s="28" t="n">
        <f aca="false">COUNTIF('Cuadrante Mensual'!J8:J17,"T")</f>
        <v>2</v>
      </c>
      <c r="F25" s="30" t="n">
        <f aca="false">COUNTIF('Cuadrante Mensual'!J8:J17,"N")</f>
        <v>0</v>
      </c>
      <c r="G25" s="60" t="n">
        <f aca="false">D25+E25+F25</f>
        <v>5</v>
      </c>
    </row>
    <row r="26" customFormat="false" ht="18" hidden="false" customHeight="true" outlineLevel="0" collapsed="false">
      <c r="B26" s="61" t="n">
        <v>6</v>
      </c>
      <c r="C26" s="61" t="s">
        <v>140</v>
      </c>
      <c r="D26" s="20" t="n">
        <f aca="false">COUNTIF('Cuadrante Mensual'!K8:K17,"M")</f>
        <v>1</v>
      </c>
      <c r="E26" s="28" t="n">
        <f aca="false">COUNTIF('Cuadrante Mensual'!K8:K17,"T")</f>
        <v>1</v>
      </c>
      <c r="F26" s="30" t="n">
        <f aca="false">COUNTIF('Cuadrante Mensual'!K8:K17,"N")</f>
        <v>2</v>
      </c>
      <c r="G26" s="60" t="n">
        <f aca="false">D26+E26+F26</f>
        <v>4</v>
      </c>
    </row>
    <row r="27" customFormat="false" ht="18" hidden="false" customHeight="true" outlineLevel="0" collapsed="false">
      <c r="B27" s="19" t="n">
        <v>7</v>
      </c>
      <c r="C27" s="59" t="s">
        <v>141</v>
      </c>
      <c r="D27" s="20" t="n">
        <f aca="false">COUNTIF('Cuadrante Mensual'!L8:L17,"M")</f>
        <v>2</v>
      </c>
      <c r="E27" s="28" t="n">
        <f aca="false">COUNTIF('Cuadrante Mensual'!L8:L17,"T")</f>
        <v>2</v>
      </c>
      <c r="F27" s="30" t="n">
        <f aca="false">COUNTIF('Cuadrante Mensual'!L8:L17,"N")</f>
        <v>3</v>
      </c>
      <c r="G27" s="60" t="n">
        <f aca="false">D27+E27+F27</f>
        <v>7</v>
      </c>
    </row>
    <row r="28" customFormat="false" ht="18" hidden="false" customHeight="true" outlineLevel="0" collapsed="false">
      <c r="B28" s="61" t="n">
        <v>8</v>
      </c>
      <c r="C28" s="59" t="s">
        <v>135</v>
      </c>
      <c r="D28" s="20" t="n">
        <f aca="false">COUNTIF('Cuadrante Mensual'!M8:M17,"M")</f>
        <v>4</v>
      </c>
      <c r="E28" s="28" t="n">
        <f aca="false">COUNTIF('Cuadrante Mensual'!M8:M17,"T")</f>
        <v>2</v>
      </c>
      <c r="F28" s="30" t="n">
        <f aca="false">COUNTIF('Cuadrante Mensual'!M8:M17,"N")</f>
        <v>2</v>
      </c>
      <c r="G28" s="60" t="n">
        <f aca="false">D28+E28+F28</f>
        <v>8</v>
      </c>
    </row>
    <row r="29" customFormat="false" ht="18" hidden="false" customHeight="true" outlineLevel="0" collapsed="false">
      <c r="B29" s="19" t="n">
        <v>9</v>
      </c>
      <c r="C29" s="19" t="s">
        <v>136</v>
      </c>
      <c r="D29" s="20" t="n">
        <f aca="false">COUNTIF('Cuadrante Mensual'!N8:N17,"M")</f>
        <v>4</v>
      </c>
      <c r="E29" s="28" t="n">
        <f aca="false">COUNTIF('Cuadrante Mensual'!N8:N17,"T")</f>
        <v>3</v>
      </c>
      <c r="F29" s="30" t="n">
        <f aca="false">COUNTIF('Cuadrante Mensual'!N8:N17,"N")</f>
        <v>2</v>
      </c>
      <c r="G29" s="60" t="n">
        <f aca="false">D29+E29+F29</f>
        <v>9</v>
      </c>
    </row>
    <row r="30" customFormat="false" ht="18" hidden="false" customHeight="true" outlineLevel="0" collapsed="false">
      <c r="B30" s="61" t="n">
        <v>10</v>
      </c>
      <c r="C30" s="61" t="s">
        <v>137</v>
      </c>
      <c r="D30" s="20" t="n">
        <f aca="false">COUNTIF('Cuadrante Mensual'!O8:O17,"M")</f>
        <v>3</v>
      </c>
      <c r="E30" s="28" t="n">
        <f aca="false">COUNTIF('Cuadrante Mensual'!O8:O17,"T")</f>
        <v>2</v>
      </c>
      <c r="F30" s="30" t="n">
        <f aca="false">COUNTIF('Cuadrante Mensual'!O8:O17,"N")</f>
        <v>2</v>
      </c>
      <c r="G30" s="60" t="n">
        <f aca="false">D30+E30+F30</f>
        <v>7</v>
      </c>
    </row>
    <row r="31" customFormat="false" ht="18" hidden="false" customHeight="true" outlineLevel="0" collapsed="false">
      <c r="B31" s="19" t="n">
        <v>11</v>
      </c>
      <c r="C31" s="19" t="s">
        <v>138</v>
      </c>
      <c r="D31" s="20" t="n">
        <f aca="false">COUNTIF('Cuadrante Mensual'!P8:P17,"M")</f>
        <v>3</v>
      </c>
      <c r="E31" s="28" t="n">
        <f aca="false">COUNTIF('Cuadrante Mensual'!P8:P17,"T")</f>
        <v>1</v>
      </c>
      <c r="F31" s="30" t="n">
        <f aca="false">COUNTIF('Cuadrante Mensual'!P8:P17,"N")</f>
        <v>1</v>
      </c>
      <c r="G31" s="60" t="n">
        <f aca="false">D31+E31+F31</f>
        <v>5</v>
      </c>
    </row>
    <row r="32" customFormat="false" ht="18" hidden="false" customHeight="true" outlineLevel="0" collapsed="false">
      <c r="B32" s="61" t="n">
        <v>12</v>
      </c>
      <c r="C32" s="61" t="s">
        <v>139</v>
      </c>
      <c r="D32" s="20" t="n">
        <f aca="false">COUNTIF('Cuadrante Mensual'!Q8:Q17,"M")</f>
        <v>3</v>
      </c>
      <c r="E32" s="28" t="n">
        <f aca="false">COUNTIF('Cuadrante Mensual'!Q8:Q17,"T")</f>
        <v>1</v>
      </c>
      <c r="F32" s="30" t="n">
        <f aca="false">COUNTIF('Cuadrante Mensual'!Q8:Q17,"N")</f>
        <v>2</v>
      </c>
      <c r="G32" s="60" t="n">
        <f aca="false">D32+E32+F32</f>
        <v>6</v>
      </c>
    </row>
    <row r="33" customFormat="false" ht="18" hidden="false" customHeight="true" outlineLevel="0" collapsed="false">
      <c r="B33" s="19" t="n">
        <v>13</v>
      </c>
      <c r="C33" s="19" t="s">
        <v>140</v>
      </c>
      <c r="D33" s="20" t="n">
        <f aca="false">COUNTIF('Cuadrante Mensual'!R8:R17,"M")</f>
        <v>2</v>
      </c>
      <c r="E33" s="28" t="n">
        <f aca="false">COUNTIF('Cuadrante Mensual'!R8:R17,"T")</f>
        <v>1</v>
      </c>
      <c r="F33" s="30" t="n">
        <f aca="false">COUNTIF('Cuadrante Mensual'!R8:R17,"N")</f>
        <v>2</v>
      </c>
      <c r="G33" s="60" t="n">
        <f aca="false">D33+E33+F33</f>
        <v>5</v>
      </c>
    </row>
    <row r="34" customFormat="false" ht="18" hidden="false" customHeight="true" outlineLevel="0" collapsed="false">
      <c r="B34" s="61" t="n">
        <v>14</v>
      </c>
      <c r="C34" s="59" t="s">
        <v>141</v>
      </c>
      <c r="D34" s="20" t="n">
        <f aca="false">COUNTIF('Cuadrante Mensual'!S8:S17,"M")</f>
        <v>2</v>
      </c>
      <c r="E34" s="28" t="n">
        <f aca="false">COUNTIF('Cuadrante Mensual'!S8:S17,"T")</f>
        <v>2</v>
      </c>
      <c r="F34" s="30" t="n">
        <f aca="false">COUNTIF('Cuadrante Mensual'!S8:S17,"N")</f>
        <v>1</v>
      </c>
      <c r="G34" s="60" t="n">
        <f aca="false">D34+E34+F34</f>
        <v>5</v>
      </c>
    </row>
    <row r="35" customFormat="false" ht="18" hidden="false" customHeight="true" outlineLevel="0" collapsed="false">
      <c r="B35" s="19" t="n">
        <v>15</v>
      </c>
      <c r="C35" s="59" t="s">
        <v>135</v>
      </c>
      <c r="D35" s="20" t="n">
        <f aca="false">COUNTIF('Cuadrante Mensual'!T8:T17,"M")</f>
        <v>4</v>
      </c>
      <c r="E35" s="28" t="n">
        <f aca="false">COUNTIF('Cuadrante Mensual'!T8:T17,"T")</f>
        <v>3</v>
      </c>
      <c r="F35" s="30" t="n">
        <f aca="false">COUNTIF('Cuadrante Mensual'!T8:T17,"N")</f>
        <v>2</v>
      </c>
      <c r="G35" s="60" t="n">
        <f aca="false">D35+E35+F35</f>
        <v>9</v>
      </c>
    </row>
    <row r="36" customFormat="false" ht="18" hidden="false" customHeight="true" outlineLevel="0" collapsed="false">
      <c r="B36" s="61" t="n">
        <v>16</v>
      </c>
      <c r="C36" s="61" t="s">
        <v>136</v>
      </c>
      <c r="D36" s="20" t="n">
        <f aca="false">COUNTIF('Cuadrante Mensual'!U8:U17,"M")</f>
        <v>3</v>
      </c>
      <c r="E36" s="28" t="n">
        <f aca="false">COUNTIF('Cuadrante Mensual'!U8:U17,"T")</f>
        <v>3</v>
      </c>
      <c r="F36" s="30" t="n">
        <f aca="false">COUNTIF('Cuadrante Mensual'!U8:U17,"N")</f>
        <v>2</v>
      </c>
      <c r="G36" s="60" t="n">
        <f aca="false">D36+E36+F36</f>
        <v>8</v>
      </c>
    </row>
    <row r="37" customFormat="false" ht="18" hidden="false" customHeight="true" outlineLevel="0" collapsed="false">
      <c r="B37" s="19" t="n">
        <v>17</v>
      </c>
      <c r="C37" s="19" t="s">
        <v>137</v>
      </c>
      <c r="D37" s="20" t="n">
        <f aca="false">COUNTIF('Cuadrante Mensual'!V8:V17,"M")</f>
        <v>3</v>
      </c>
      <c r="E37" s="28" t="n">
        <f aca="false">COUNTIF('Cuadrante Mensual'!V8:V17,"T")</f>
        <v>2</v>
      </c>
      <c r="F37" s="30" t="n">
        <f aca="false">COUNTIF('Cuadrante Mensual'!V8:V17,"N")</f>
        <v>1</v>
      </c>
      <c r="G37" s="60" t="n">
        <f aca="false">D37+E37+F37</f>
        <v>6</v>
      </c>
    </row>
    <row r="38" customFormat="false" ht="18" hidden="false" customHeight="true" outlineLevel="0" collapsed="false">
      <c r="B38" s="61" t="n">
        <v>18</v>
      </c>
      <c r="C38" s="61" t="s">
        <v>138</v>
      </c>
      <c r="D38" s="20" t="n">
        <f aca="false">COUNTIF('Cuadrante Mensual'!W8:W17,"M")</f>
        <v>3</v>
      </c>
      <c r="E38" s="28" t="n">
        <f aca="false">COUNTIF('Cuadrante Mensual'!W8:W17,"T")</f>
        <v>1</v>
      </c>
      <c r="F38" s="30" t="n">
        <f aca="false">COUNTIF('Cuadrante Mensual'!W8:W17,"N")</f>
        <v>1</v>
      </c>
      <c r="G38" s="60" t="n">
        <f aca="false">D38+E38+F38</f>
        <v>5</v>
      </c>
    </row>
    <row r="39" customFormat="false" ht="18" hidden="false" customHeight="true" outlineLevel="0" collapsed="false">
      <c r="B39" s="19" t="n">
        <v>19</v>
      </c>
      <c r="C39" s="19" t="s">
        <v>139</v>
      </c>
      <c r="D39" s="20" t="n">
        <f aca="false">COUNTIF('Cuadrante Mensual'!X8:X17,"M")</f>
        <v>4</v>
      </c>
      <c r="E39" s="28" t="n">
        <f aca="false">COUNTIF('Cuadrante Mensual'!X8:X17,"T")</f>
        <v>3</v>
      </c>
      <c r="F39" s="30" t="n">
        <f aca="false">COUNTIF('Cuadrante Mensual'!X8:X17,"N")</f>
        <v>2</v>
      </c>
      <c r="G39" s="60" t="n">
        <f aca="false">D39+E39+F39</f>
        <v>9</v>
      </c>
    </row>
    <row r="40" customFormat="false" ht="18" hidden="false" customHeight="true" outlineLevel="0" collapsed="false">
      <c r="B40" s="61" t="n">
        <v>20</v>
      </c>
      <c r="C40" s="61" t="s">
        <v>140</v>
      </c>
      <c r="D40" s="20" t="n">
        <f aca="false">COUNTIF('Cuadrante Mensual'!Y8:Y17,"M")</f>
        <v>2</v>
      </c>
      <c r="E40" s="28" t="n">
        <f aca="false">COUNTIF('Cuadrante Mensual'!Y8:Y17,"T")</f>
        <v>2</v>
      </c>
      <c r="F40" s="30" t="n">
        <f aca="false">COUNTIF('Cuadrante Mensual'!Y8:Y17,"N")</f>
        <v>3</v>
      </c>
      <c r="G40" s="60" t="n">
        <f aca="false">D40+E40+F40</f>
        <v>7</v>
      </c>
    </row>
    <row r="41" customFormat="false" ht="18" hidden="false" customHeight="true" outlineLevel="0" collapsed="false">
      <c r="B41" s="19" t="n">
        <v>21</v>
      </c>
      <c r="C41" s="59" t="s">
        <v>141</v>
      </c>
      <c r="D41" s="20" t="n">
        <f aca="false">COUNTIF('Cuadrante Mensual'!Z8:Z17,"M")</f>
        <v>2</v>
      </c>
      <c r="E41" s="28" t="n">
        <f aca="false">COUNTIF('Cuadrante Mensual'!Z8:Z17,"T")</f>
        <v>2</v>
      </c>
      <c r="F41" s="30" t="n">
        <f aca="false">COUNTIF('Cuadrante Mensual'!Z8:Z17,"N")</f>
        <v>3</v>
      </c>
      <c r="G41" s="60" t="n">
        <f aca="false">D41+E41+F41</f>
        <v>7</v>
      </c>
    </row>
    <row r="42" customFormat="false" ht="18" hidden="false" customHeight="true" outlineLevel="0" collapsed="false">
      <c r="B42" s="61" t="n">
        <v>22</v>
      </c>
      <c r="C42" s="59" t="s">
        <v>135</v>
      </c>
      <c r="D42" s="20" t="n">
        <f aca="false">COUNTIF('Cuadrante Mensual'!AA8:AA17,"M")</f>
        <v>3</v>
      </c>
      <c r="E42" s="28" t="n">
        <f aca="false">COUNTIF('Cuadrante Mensual'!AA8:AA17,"T")</f>
        <v>3</v>
      </c>
      <c r="F42" s="30" t="n">
        <f aca="false">COUNTIF('Cuadrante Mensual'!AA8:AA17,"N")</f>
        <v>2</v>
      </c>
      <c r="G42" s="60" t="n">
        <f aca="false">D42+E42+F42</f>
        <v>8</v>
      </c>
    </row>
    <row r="43" customFormat="false" ht="18" hidden="false" customHeight="true" outlineLevel="0" collapsed="false">
      <c r="B43" s="19" t="n">
        <v>23</v>
      </c>
      <c r="C43" s="19" t="s">
        <v>136</v>
      </c>
      <c r="D43" s="20" t="n">
        <f aca="false">COUNTIF('Cuadrante Mensual'!AB8:AB17,"M")</f>
        <v>3</v>
      </c>
      <c r="E43" s="28" t="n">
        <f aca="false">COUNTIF('Cuadrante Mensual'!AB8:AB17,"T")</f>
        <v>1</v>
      </c>
      <c r="F43" s="30" t="n">
        <f aca="false">COUNTIF('Cuadrante Mensual'!AB8:AB17,"N")</f>
        <v>0</v>
      </c>
      <c r="G43" s="60" t="n">
        <f aca="false">D43+E43+F43</f>
        <v>4</v>
      </c>
    </row>
    <row r="44" customFormat="false" ht="18" hidden="false" customHeight="true" outlineLevel="0" collapsed="false">
      <c r="B44" s="61" t="n">
        <v>24</v>
      </c>
      <c r="C44" s="61" t="s">
        <v>137</v>
      </c>
      <c r="D44" s="20" t="n">
        <f aca="false">COUNTIF('Cuadrante Mensual'!AC8:AC17,"M")</f>
        <v>0</v>
      </c>
      <c r="E44" s="28" t="n">
        <f aca="false">COUNTIF('Cuadrante Mensual'!AC8:AC17,"T")</f>
        <v>2</v>
      </c>
      <c r="F44" s="30" t="n">
        <f aca="false">COUNTIF('Cuadrante Mensual'!AC8:AC17,"N")</f>
        <v>1</v>
      </c>
      <c r="G44" s="60" t="n">
        <f aca="false">D44+E44+F44</f>
        <v>3</v>
      </c>
    </row>
    <row r="45" customFormat="false" ht="18" hidden="false" customHeight="true" outlineLevel="0" collapsed="false">
      <c r="B45" s="19" t="n">
        <v>25</v>
      </c>
      <c r="C45" s="19" t="s">
        <v>138</v>
      </c>
      <c r="D45" s="20" t="n">
        <f aca="false">COUNTIF('Cuadrante Mensual'!AD8:AD17,"M")</f>
        <v>3</v>
      </c>
      <c r="E45" s="28" t="n">
        <f aca="false">COUNTIF('Cuadrante Mensual'!AD8:AD17,"T")</f>
        <v>3</v>
      </c>
      <c r="F45" s="30" t="n">
        <f aca="false">COUNTIF('Cuadrante Mensual'!AD8:AD17,"N")</f>
        <v>3</v>
      </c>
      <c r="G45" s="60" t="n">
        <f aca="false">D45+E45+F45</f>
        <v>9</v>
      </c>
    </row>
    <row r="46" customFormat="false" ht="18" hidden="false" customHeight="true" outlineLevel="0" collapsed="false">
      <c r="B46" s="61" t="n">
        <v>26</v>
      </c>
      <c r="C46" s="61" t="s">
        <v>139</v>
      </c>
      <c r="D46" s="20" t="n">
        <f aca="false">COUNTIF('Cuadrante Mensual'!AE8:AE17,"M")</f>
        <v>3</v>
      </c>
      <c r="E46" s="28" t="n">
        <f aca="false">COUNTIF('Cuadrante Mensual'!AE8:AE17,"T")</f>
        <v>3</v>
      </c>
      <c r="F46" s="30" t="n">
        <f aca="false">COUNTIF('Cuadrante Mensual'!AE8:AE17,"N")</f>
        <v>3</v>
      </c>
      <c r="G46" s="60" t="n">
        <f aca="false">D46+E46+F46</f>
        <v>9</v>
      </c>
    </row>
    <row r="47" customFormat="false" ht="18" hidden="false" customHeight="true" outlineLevel="0" collapsed="false">
      <c r="B47" s="19" t="n">
        <v>27</v>
      </c>
      <c r="C47" s="19" t="s">
        <v>140</v>
      </c>
      <c r="D47" s="20" t="n">
        <f aca="false">COUNTIF('Cuadrante Mensual'!AF8:AF17,"M")</f>
        <v>2</v>
      </c>
      <c r="E47" s="28" t="n">
        <f aca="false">COUNTIF('Cuadrante Mensual'!AF8:AF17,"T")</f>
        <v>2</v>
      </c>
      <c r="F47" s="30" t="n">
        <f aca="false">COUNTIF('Cuadrante Mensual'!AF8:AF17,"N")</f>
        <v>3</v>
      </c>
      <c r="G47" s="60" t="n">
        <f aca="false">D47+E47+F47</f>
        <v>7</v>
      </c>
    </row>
    <row r="48" customFormat="false" ht="18" hidden="false" customHeight="true" outlineLevel="0" collapsed="false">
      <c r="B48" s="61" t="n">
        <v>28</v>
      </c>
      <c r="C48" s="59" t="s">
        <v>141</v>
      </c>
      <c r="D48" s="20" t="n">
        <f aca="false">COUNTIF('Cuadrante Mensual'!AG8:AG17,"M")</f>
        <v>1</v>
      </c>
      <c r="E48" s="28" t="n">
        <f aca="false">COUNTIF('Cuadrante Mensual'!AG8:AG17,"T")</f>
        <v>1</v>
      </c>
      <c r="F48" s="30" t="n">
        <f aca="false">COUNTIF('Cuadrante Mensual'!AG8:AG17,"N")</f>
        <v>1</v>
      </c>
      <c r="G48" s="60" t="n">
        <f aca="false">D48+E48+F48</f>
        <v>3</v>
      </c>
    </row>
    <row r="49" customFormat="false" ht="18" hidden="false" customHeight="true" outlineLevel="0" collapsed="false">
      <c r="B49" s="19" t="n">
        <v>29</v>
      </c>
      <c r="C49" s="59" t="s">
        <v>135</v>
      </c>
      <c r="D49" s="20" t="n">
        <f aca="false">COUNTIF('Cuadrante Mensual'!AH8:AH17,"M")</f>
        <v>3</v>
      </c>
      <c r="E49" s="28" t="n">
        <f aca="false">COUNTIF('Cuadrante Mensual'!AH8:AH17,"T")</f>
        <v>2</v>
      </c>
      <c r="F49" s="30" t="n">
        <f aca="false">COUNTIF('Cuadrante Mensual'!AH8:AH17,"N")</f>
        <v>0</v>
      </c>
      <c r="G49" s="60" t="n">
        <f aca="false">D49+E49+F49</f>
        <v>5</v>
      </c>
    </row>
    <row r="50" customFormat="false" ht="18" hidden="false" customHeight="true" outlineLevel="0" collapsed="false">
      <c r="B50" s="61" t="n">
        <v>30</v>
      </c>
      <c r="C50" s="61" t="s">
        <v>136</v>
      </c>
      <c r="D50" s="20" t="n">
        <f aca="false">COUNTIF('Cuadrante Mensual'!AI8:AI17,"M")</f>
        <v>3</v>
      </c>
      <c r="E50" s="28" t="n">
        <f aca="false">COUNTIF('Cuadrante Mensual'!AI8:AI17,"T")</f>
        <v>2</v>
      </c>
      <c r="F50" s="30" t="n">
        <f aca="false">COUNTIF('Cuadrante Mensual'!AI8:AI17,"N")</f>
        <v>2</v>
      </c>
      <c r="G50" s="60" t="n">
        <f aca="false">D50+E50+F50</f>
        <v>7</v>
      </c>
    </row>
  </sheetData>
  <mergeCells count="4">
    <mergeCell ref="B2:K2"/>
    <mergeCell ref="B3:K3"/>
    <mergeCell ref="B5:K5"/>
    <mergeCell ref="B19:K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2026-05-29T10:38:37Z</dcterms:created>
  <dc:creator>openpyxl</dc:creator>
  <dc:description/>
  <dc:language>en-US</dc:language>
  <cp:lastModifiedBy/>
  <dcterms:modified xsi:type="dcterms:W3CDTF">2026-05-29T10:38:37Z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