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vertical\"/>
    </mc:Choice>
  </mc:AlternateContent>
  <xr:revisionPtr revIDLastSave="0" documentId="13_ncr:1_{E15F2BE3-03B1-4BB1-A306-862B463AF7C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actura" sheetId="1" r:id="rId1"/>
    <sheet name="Registro de Facturas" sheetId="2" r:id="rId2"/>
    <sheet name="Instrucciones" sheetId="3" r:id="rId3"/>
  </sheets>
  <definedNames>
    <definedName name="_xlnm.Print_Area" localSheetId="0">Factura!$A$1:$K$55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2" l="1"/>
  <c r="K30" i="2"/>
  <c r="K24" i="2"/>
  <c r="F24" i="2"/>
  <c r="K27" i="2" s="1"/>
  <c r="J23" i="2"/>
  <c r="H23" i="2"/>
  <c r="L23" i="2" s="1"/>
  <c r="J22" i="2"/>
  <c r="H22" i="2"/>
  <c r="L22" i="2" s="1"/>
  <c r="J21" i="2"/>
  <c r="H21" i="2"/>
  <c r="L21" i="2" s="1"/>
  <c r="K32" i="2" s="1"/>
  <c r="J20" i="2"/>
  <c r="H20" i="2"/>
  <c r="L20" i="2" s="1"/>
  <c r="J19" i="2"/>
  <c r="H19" i="2"/>
  <c r="L19" i="2" s="1"/>
  <c r="J18" i="2"/>
  <c r="H18" i="2"/>
  <c r="L18" i="2" s="1"/>
  <c r="J17" i="2"/>
  <c r="H17" i="2"/>
  <c r="L17" i="2" s="1"/>
  <c r="L16" i="2"/>
  <c r="J16" i="2"/>
  <c r="H16" i="2"/>
  <c r="J15" i="2"/>
  <c r="H15" i="2"/>
  <c r="L15" i="2" s="1"/>
  <c r="J14" i="2"/>
  <c r="H14" i="2"/>
  <c r="L14" i="2" s="1"/>
  <c r="J13" i="2"/>
  <c r="L13" i="2" s="1"/>
  <c r="H13" i="2"/>
  <c r="J12" i="2"/>
  <c r="L12" i="2" s="1"/>
  <c r="H12" i="2"/>
  <c r="J11" i="2"/>
  <c r="L11" i="2" s="1"/>
  <c r="H11" i="2"/>
  <c r="J10" i="2"/>
  <c r="H10" i="2"/>
  <c r="L10" i="2" s="1"/>
  <c r="L9" i="2"/>
  <c r="J9" i="2"/>
  <c r="H9" i="2"/>
  <c r="J8" i="2"/>
  <c r="L8" i="2" s="1"/>
  <c r="H8" i="2"/>
  <c r="J7" i="2"/>
  <c r="J24" i="2" s="1"/>
  <c r="K28" i="2" s="1"/>
  <c r="H7" i="2"/>
  <c r="H24" i="2" s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39" i="1" s="1"/>
  <c r="J42" i="1" l="1"/>
  <c r="J41" i="1"/>
  <c r="J43" i="1"/>
  <c r="L7" i="2"/>
  <c r="L24" i="2" s="1"/>
  <c r="K29" i="2" s="1"/>
</calcChain>
</file>

<file path=xl/sharedStrings.xml><?xml version="1.0" encoding="utf-8"?>
<sst xmlns="http://schemas.openxmlformats.org/spreadsheetml/2006/main" count="231" uniqueCount="165">
  <si>
    <t>DATOS DEL PROFESIONAL</t>
  </si>
  <si>
    <t>DATOS DE LA FACTURA</t>
  </si>
  <si>
    <t>Nombre / Razón Social:</t>
  </si>
  <si>
    <t>Dr./Dra. Valentina Sousa Herrera</t>
  </si>
  <si>
    <t>Nº Factura:</t>
  </si>
  <si>
    <t>2025-A-027</t>
  </si>
  <si>
    <t>NIF:</t>
  </si>
  <si>
    <t>47312890-B</t>
  </si>
  <si>
    <t>Serie:</t>
  </si>
  <si>
    <t>A</t>
  </si>
  <si>
    <t>Número de colegiado:</t>
  </si>
  <si>
    <t>MD-08-4521</t>
  </si>
  <si>
    <t>Fecha emisión:</t>
  </si>
  <si>
    <t>15/05/2025</t>
  </si>
  <si>
    <t>Especialidad:</t>
  </si>
  <si>
    <t>Medicina General y Atención Primaria</t>
  </si>
  <si>
    <t>Fecha servicio:</t>
  </si>
  <si>
    <t>14/05/2025</t>
  </si>
  <si>
    <t>DIRECCIÓN Y CONTACTO</t>
  </si>
  <si>
    <t>Estado pago:</t>
  </si>
  <si>
    <t>PENDIENTE</t>
  </si>
  <si>
    <t>Dirección:</t>
  </si>
  <si>
    <t>Calle de la Salud, 14 – 2.º A</t>
  </si>
  <si>
    <t>Forma de pago:</t>
  </si>
  <si>
    <t>Transferencia bancaria</t>
  </si>
  <si>
    <t>Localidad / CP:</t>
  </si>
  <si>
    <t>08025 Barcelona</t>
  </si>
  <si>
    <t>Vencimiento:</t>
  </si>
  <si>
    <t>30/05/2025</t>
  </si>
  <si>
    <t>Teléfono:</t>
  </si>
  <si>
    <t>+34 932 44 87 61</t>
  </si>
  <si>
    <t>IBAN:</t>
  </si>
  <si>
    <t>ES91 2100 0418 4502 0005 1332</t>
  </si>
  <si>
    <t>Email / Web:</t>
  </si>
  <si>
    <t>vsousa@consulta-medica.es</t>
  </si>
  <si>
    <t>Moneda:</t>
  </si>
  <si>
    <t>EUR (€)</t>
  </si>
  <si>
    <t>DATOS DEL CLIENTE / RECEPTOR</t>
  </si>
  <si>
    <t>Seguros Bienestar Peninsular, S.A.</t>
  </si>
  <si>
    <t>F:</t>
  </si>
  <si>
    <t>B-87654321</t>
  </si>
  <si>
    <t>Avda. Diagonal, 450 – 7.ª planta</t>
  </si>
  <si>
    <t>08037 Barcelona</t>
  </si>
  <si>
    <t>+34 934 00 12 50</t>
  </si>
  <si>
    <t>Email:</t>
  </si>
  <si>
    <t>facturas@bienestarpe.es</t>
  </si>
  <si>
    <t>DESCRIPCIÓN DE SERVICIOS PROFESIONALES</t>
  </si>
  <si>
    <t>Nº</t>
  </si>
  <si>
    <t>Código</t>
  </si>
  <si>
    <t>Descripción del acto médico / prestación</t>
  </si>
  <si>
    <t>Fecha
servicio</t>
  </si>
  <si>
    <t>Paciente</t>
  </si>
  <si>
    <t>Cant.</t>
  </si>
  <si>
    <t>P. Unitario</t>
  </si>
  <si>
    <t>Dto. %</t>
  </si>
  <si>
    <t>Importe (€)</t>
  </si>
  <si>
    <t>MG-001</t>
  </si>
  <si>
    <t>Consulta médica general – primera visita</t>
  </si>
  <si>
    <t>García Morata, Luis</t>
  </si>
  <si>
    <t>MG-002</t>
  </si>
  <si>
    <t>Exploración física completa y valoración clínica</t>
  </si>
  <si>
    <t>MG-003</t>
  </si>
  <si>
    <t>Extracción de muestra para analítica sanguínea</t>
  </si>
  <si>
    <t>MG-004</t>
  </si>
  <si>
    <t>Informe médico oficial para mutua laboral</t>
  </si>
  <si>
    <t>MG-005</t>
  </si>
  <si>
    <t>Consulta de seguimiento (2ª visita)</t>
  </si>
  <si>
    <t>Base Imponible (suma de importes)</t>
  </si>
  <si>
    <t>IVA  (Exento art. 20.Uno.3.º Ley 37/1992 – Servicios de asistencia sanitaria)</t>
  </si>
  <si>
    <t>Retención IRPF (15% — facturas a empresas/aseguradoras):</t>
  </si>
  <si>
    <t>Descuento global adicional (opcional):</t>
  </si>
  <si>
    <t>TOTAL A COBRAR</t>
  </si>
  <si>
    <t>OBSERVACIONES / CONDICIONES DE PAGO</t>
  </si>
  <si>
    <t>• Pago mediante transferencia bancaria al IBAN indicado en un plazo máximo de 15 días desde la fecha de emisión.
• Esta factura corresponde a servicios de asistencia sanitaria exentos de IVA conforme al art. 20.Uno.3.º Ley 37/1992.
• La retención de IRPF (15%) se aplica al facturar a una entidad aseguradora u empresa. Si el destinatario es un 
  particular, ajuste el tipo de retención a 0% en la celda I41.
• Para los 3 primeros años de actividad, el tipo de retención aplicable es el 7%.</t>
  </si>
  <si>
    <t>Firmado y emitido por: Dr./Dra. Valentina Sousa Herrera · NIF: 47312890-B · Nº Colegiado: MD-08-4521
Firma y sello del profesional: _______________________________</t>
  </si>
  <si>
    <t>REGISTRO ANUAL DE FACTURAS EMITIDAS</t>
  </si>
  <si>
    <t>Ejercicio: 2025  ·  Dr./Dra. Valentina Sousa Herrera  ·  NIF: 47312890-B</t>
  </si>
  <si>
    <t>▸  Las celdas en color azul son de entrada manual. Las celdas negras se calculan solas. Añade una fila por cada factura emitida.</t>
  </si>
  <si>
    <t>Nº Factura</t>
  </si>
  <si>
    <t>Serie</t>
  </si>
  <si>
    <t>Fecha Emisión</t>
  </si>
  <si>
    <t>Cliente / Receptor</t>
  </si>
  <si>
    <t>NIF Cliente</t>
  </si>
  <si>
    <t>Base Imponible (€)</t>
  </si>
  <si>
    <t>Tipo IVA</t>
  </si>
  <si>
    <t>Cuota IVA (€)</t>
  </si>
  <si>
    <t>% IRPF</t>
  </si>
  <si>
    <t>Retención IRPF (€)</t>
  </si>
  <si>
    <t>Desc. Global (€)</t>
  </si>
  <si>
    <t>Total Factura (€)</t>
  </si>
  <si>
    <t>Estado</t>
  </si>
  <si>
    <t>Fecha Cobro</t>
  </si>
  <si>
    <t>2025-A-001</t>
  </si>
  <si>
    <t>03/01/2025</t>
  </si>
  <si>
    <t>Mutua Laboral Norte, S.L.</t>
  </si>
  <si>
    <t>B-11223344</t>
  </si>
  <si>
    <t>Cobrada</t>
  </si>
  <si>
    <t>05/01/2025</t>
  </si>
  <si>
    <t>2025-A-002</t>
  </si>
  <si>
    <t>10/01/2025</t>
  </si>
  <si>
    <t>González Pérez, Antonio</t>
  </si>
  <si>
    <t>2025-A-003</t>
  </si>
  <si>
    <t>17/01/2025</t>
  </si>
  <si>
    <t>Seguros Bienestar Peninsular</t>
  </si>
  <si>
    <t>22/01/2025</t>
  </si>
  <si>
    <t>2025-A-004</t>
  </si>
  <si>
    <t>24/01/2025</t>
  </si>
  <si>
    <t>Morales Diez, Carmen</t>
  </si>
  <si>
    <t>2025-A-005</t>
  </si>
  <si>
    <t>07/02/2025</t>
  </si>
  <si>
    <t>Clínica Ronda Vallés, S.L.</t>
  </si>
  <si>
    <t>B-55443322</t>
  </si>
  <si>
    <t>10/02/2025</t>
  </si>
  <si>
    <t>2025-A-006</t>
  </si>
  <si>
    <t>14/02/2025</t>
  </si>
  <si>
    <t>Pinto Ramos, Sonia</t>
  </si>
  <si>
    <t>2025-A-007</t>
  </si>
  <si>
    <t>21/02/2025</t>
  </si>
  <si>
    <t>28/02/2025</t>
  </si>
  <si>
    <t>2025-A-008</t>
  </si>
  <si>
    <t>07/03/2025</t>
  </si>
  <si>
    <t>Ortega Lima, David</t>
  </si>
  <si>
    <t>2025-A-009</t>
  </si>
  <si>
    <t>14/03/2025</t>
  </si>
  <si>
    <t>18/03/2025</t>
  </si>
  <si>
    <t>2025-A-010</t>
  </si>
  <si>
    <t>28/03/2025</t>
  </si>
  <si>
    <t>Vidal Torres, Isabel</t>
  </si>
  <si>
    <t>2025-A-011</t>
  </si>
  <si>
    <t>04/04/2025</t>
  </si>
  <si>
    <t>09/04/2025</t>
  </si>
  <si>
    <t>2025-A-012</t>
  </si>
  <si>
    <t>11/04/2025</t>
  </si>
  <si>
    <t>Herrero Solís, Miguel</t>
  </si>
  <si>
    <t>2025-A-013</t>
  </si>
  <si>
    <t>02/05/2025</t>
  </si>
  <si>
    <t>07/05/2025</t>
  </si>
  <si>
    <t>2025-A-014</t>
  </si>
  <si>
    <t>09/05/2025</t>
  </si>
  <si>
    <t>Sanz Ferrer, Nuria</t>
  </si>
  <si>
    <t>2025-A-015</t>
  </si>
  <si>
    <t>Pendiente</t>
  </si>
  <si>
    <t>2025-A-016</t>
  </si>
  <si>
    <t>16/05/2025</t>
  </si>
  <si>
    <t>Fuentes Blanco, Carles</t>
  </si>
  <si>
    <t>2025-A-017</t>
  </si>
  <si>
    <t>22/05/2025</t>
  </si>
  <si>
    <t>TOTALES  (17 facturas)</t>
  </si>
  <si>
    <t>RESUMEN DEL EJERCICIO</t>
  </si>
  <si>
    <t>Facturación bruta total (base)</t>
  </si>
  <si>
    <t>Total retenciones IRPF</t>
  </si>
  <si>
    <t>Total a cobrar neto</t>
  </si>
  <si>
    <t>Facturas cobradas</t>
  </si>
  <si>
    <t>Facturas pendientes</t>
  </si>
  <si>
    <t>Importe pendiente de cobro</t>
  </si>
  <si>
    <t>GUÍA DE USO · FACTURA MÉDICO AUTÓNOMO</t>
  </si>
  <si>
    <t>HOJA «FACTURA» — CÓMO RELLENARLA</t>
  </si>
  <si>
    <t>1. DATOS DEL PROFESIONAL (filas 4-14 izquierda): Sustituye los datos de ejemplo por los tuyos propios 
   (nombre, NIF, número de colegiado, dirección, IBAN, etc.).
2. DATOS DE LA FACTURA (filas 4-14 derecha): Actualiza el número de factura respetando la serie correlativa
   (ej. 2025-A-001, 2025-A-002…), la fecha de emisión y la fecha real del servicio si es distinta.
   El campo "Estado pago" se puede cambiar a COBRADA o PENDIENTE manualmente.
3. DATOS DEL CLIENTE (filas 16-19): Escribe nombre/razón social, NIF y dirección del receptor.
   Si es un paciente particular, el NIF no es obligatorio pero sí recomendable.
4. TABLA DE SERVICIOS (filas 22 en adelante): Rellena una fila por cada acto médico o prestación.
   - Código: código interno de la prestación (puedes usar los de tu aseguradora o los propios).
   - Descripción: texto claro del servicio realizado.
   - Cantidad: número de sesiones/unidades.
   - P. Unitario: precio por unidad en euros.
   - Dto. %: descuento en tanto por uno (ej. 0,05 para un 5%). Déjalo vacío si no aplica.
   - Importe: se calcula solo (Cantidad × P. Unitario × (1 - Dto.)).
5. BLOQUE TOTALES (filas 39-43):
   - Base imponible: suma automática de todos los importes de servicios.
   - IVA: fijo a 0 €. Los servicios sanitarios están EXENTOS (art. 20.Uno.3.º Ley 37/1992).
   - Retención IRPF (celda I41): configurable. El 15% se aplica cuando facturas a empresas o aseguradoras.
     Si facturas a un paciente particular, pon 0%. Los 3 primeros años de actividad: 7%.
   - Descuento global (celda I42): si quieres aplicar un descuento adicional sobre el total.
   - TOTAL A COBRAR: se calcula automáticamente.</t>
  </si>
  <si>
    <t>IVA Y RETENCIÓN IRPF — NORMAS CLAVE</t>
  </si>
  <si>
    <t>IVA:
• Los servicios médicos de diagnóstico, prevención o tratamiento de enfermedades están EXENTOS de IVA
  según el artículo 20.Uno.3.º de la Ley 37/1992, siempre que los preste un profesional sanitario colegiado.
• Quedan FUERA de la exención: informes periciales sin finalidad terapéutica, reconocimientos para
  compañías de seguros de vida o accidentes, y servicios de medicina estética sin indicación clínica.
  Para estos casos, aplica IVA 21 % modificando la celda I41 del bloque de totales.
IRPF (retención):
• Solo se retiene IRPF cuando el cliente es una empresa, entidad o profesional obligado a retener.
• NO se aplica retención a pacientes particulares.
• Tipo general: 15 %. Primeros 3 años de actividad como autónomo: 7 %.
• La retención la ingresa el pagador (aseguradora/empresa) en Hacienda; a ti te descuenta ese importe
  del total a cobrar y lo recuperas en la declaración de la renta.</t>
  </si>
  <si>
    <t>NUMERACIÓN DE FACTURAS — OBLIGACIONES LEGALES</t>
  </si>
  <si>
    <t>• La numeración debe ser correlativa y sin saltos dentro de cada serie.
  Puedes tener varias series (A para ordinarias, R para rectificativas, P para proformas, etc.).
• Nunca reutilices un número ni lo elimines. Si hay un error, emite una factura rectificativa.
• Datos obligatorios en toda factura ordinaria (RD 1619/2012):
    – Número y serie correlativa
    – Fecha de expedición (y fecha de operación si es diferente)
    – Nombre/razón social y NIF del emisor y del receptor
    – Descripción de los servicios prestados
    – Base imponible y tipo de IVA (o mención expresa a la exención)
    – Tipo y cuota de IRPF si corresponde
    – Total a pagar
• A partir de julio de 2026, los autónomos deberán emitir facturas con sistema Verifactu o equivalente.</t>
  </si>
  <si>
    <t>HOJA «REGISTRO DE FACTURAS» — PARA QUÉ SIRVE</t>
  </si>
  <si>
    <t>• Lleva un registro cronológico de todas las facturas emitidas en el año.
• Actualiza el campo «Estado» (Cobrada / Pendiente) y «Fecha Cobro» cuando recibas el pago.
• Los KPIs al final de la hoja calculan automáticamente: facturación total, retenciones acumuladas,
  importe pendiente de cobro y número de facturas por estado.
• Este registro te será útil para el Modelo 130 (pagos fraccionados IRPF trimestral) y el Modelo 190
  (resumen anual de retenciones).
• Guarda una copia de seguridad al final de cada trimestre.</t>
  </si>
  <si>
    <t>FACTURA MÉDICO AUTÓNOMO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</si>
</sst>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&quot; €&quot;;[Red]\-#,##0.00&quot; €&quot;"/>
  </numFmts>
  <fonts count="40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b/>
      <sz val="9"/>
      <color rgb="FFFFFFFF"/>
      <name val="Calibri"/>
      <charset val="1"/>
    </font>
    <font>
      <b/>
      <sz val="9"/>
      <color rgb="FF4A4A4A"/>
      <name val="Calibri"/>
      <charset val="1"/>
    </font>
    <font>
      <b/>
      <sz val="9"/>
      <color rgb="FF1A3A5C"/>
      <name val="Calibri"/>
      <charset val="1"/>
    </font>
    <font>
      <b/>
      <sz val="10"/>
      <color rgb="FF1A3A5C"/>
      <name val="Calibri"/>
      <charset val="1"/>
    </font>
    <font>
      <sz val="9"/>
      <color rgb="FF000000"/>
      <name val="Calibri"/>
      <charset val="1"/>
    </font>
    <font>
      <sz val="9"/>
      <name val="Calibri"/>
      <charset val="1"/>
    </font>
    <font>
      <sz val="9"/>
      <color rgb="FF1A3A5C"/>
      <name val="Calibri"/>
      <charset val="1"/>
    </font>
    <font>
      <b/>
      <sz val="10"/>
      <color rgb="FF000000"/>
      <name val="Calibri"/>
      <charset val="1"/>
    </font>
    <font>
      <sz val="9"/>
      <color rgb="FF9E9E9E"/>
      <name val="Calibri"/>
      <charset val="1"/>
    </font>
    <font>
      <i/>
      <sz val="9"/>
      <color rgb="FF9E9E9E"/>
      <name val="Calibri"/>
      <charset val="1"/>
    </font>
    <font>
      <b/>
      <sz val="10"/>
      <name val="Calibri"/>
      <charset val="1"/>
    </font>
    <font>
      <b/>
      <sz val="10"/>
      <color rgb="FF4A4A4A"/>
      <name val="Calibri"/>
      <charset val="1"/>
    </font>
    <font>
      <i/>
      <sz val="9"/>
      <color rgb="FF1E5631"/>
      <name val="Calibri"/>
      <charset val="1"/>
    </font>
    <font>
      <b/>
      <sz val="10"/>
      <color rgb="FF1E5631"/>
      <name val="Calibri"/>
      <charset val="1"/>
    </font>
    <font>
      <i/>
      <sz val="9"/>
      <color rgb="FFB22222"/>
      <name val="Calibri"/>
      <charset val="1"/>
    </font>
    <font>
      <b/>
      <sz val="10"/>
      <color rgb="FFB22222"/>
      <name val="Calibri"/>
      <charset val="1"/>
    </font>
    <font>
      <i/>
      <sz val="9"/>
      <color rgb="FF4A4A4A"/>
      <name val="Calibri"/>
      <charset val="1"/>
    </font>
    <font>
      <sz val="9"/>
      <color rgb="FFB22222"/>
      <name val="Calibri"/>
      <charset val="1"/>
    </font>
    <font>
      <b/>
      <sz val="13"/>
      <color rgb="FFFFFFFF"/>
      <name val="Calibri"/>
      <charset val="1"/>
    </font>
    <font>
      <i/>
      <sz val="8"/>
      <color rgb="FF4A4A4A"/>
      <name val="Calibri"/>
      <charset val="1"/>
    </font>
    <font>
      <sz val="9"/>
      <color rgb="FF4A4A4A"/>
      <name val="Calibri"/>
      <charset val="1"/>
    </font>
    <font>
      <b/>
      <sz val="14"/>
      <color rgb="FFFFFFFF"/>
      <name val="Calibri"/>
      <charset val="1"/>
    </font>
    <font>
      <i/>
      <sz val="9"/>
      <color rgb="FFFFFFFF"/>
      <name val="Calibri"/>
      <charset val="1"/>
    </font>
    <font>
      <i/>
      <sz val="9"/>
      <color rgb="FF000000"/>
      <name val="Calibri"/>
      <charset val="1"/>
    </font>
    <font>
      <b/>
      <sz val="9"/>
      <name val="Calibri"/>
      <charset val="1"/>
    </font>
    <font>
      <b/>
      <sz val="9"/>
      <color rgb="FF000000"/>
      <name val="Calibri"/>
      <charset val="1"/>
    </font>
    <font>
      <b/>
      <sz val="9"/>
      <color rgb="FF1E5631"/>
      <name val="Calibri"/>
      <charset val="1"/>
    </font>
    <font>
      <b/>
      <sz val="9"/>
      <color rgb="FFE07B00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2"/>
      <color rgb="FF1A3A5C"/>
      <name val="Calibri"/>
      <charset val="1"/>
    </font>
    <font>
      <b/>
      <sz val="12"/>
      <color rgb="FFB22222"/>
      <name val="Calibri"/>
      <charset val="1"/>
    </font>
    <font>
      <b/>
      <sz val="12"/>
      <color rgb="FF1E5631"/>
      <name val="Calibri"/>
      <charset val="1"/>
    </font>
    <font>
      <b/>
      <sz val="12"/>
      <color rgb="FFE07B00"/>
      <name val="Calibri"/>
      <charset val="1"/>
    </font>
    <font>
      <sz val="8"/>
      <name val="Calibri"/>
      <family val="2"/>
    </font>
    <font>
      <b/>
      <sz val="8"/>
      <color rgb="FFB22222"/>
      <name val="Calibri"/>
      <family val="2"/>
    </font>
    <font>
      <i/>
      <sz val="8"/>
      <name val="Calibri"/>
      <family val="2"/>
    </font>
    <font>
      <b/>
      <sz val="22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1A3A5C"/>
        <bgColor rgb="FF333399"/>
      </patternFill>
    </fill>
    <fill>
      <patternFill patternType="solid">
        <fgColor rgb="FF2C6FAC"/>
        <bgColor rgb="FF3366FF"/>
      </patternFill>
    </fill>
    <fill>
      <patternFill patternType="solid">
        <fgColor rgb="FFE8EDF2"/>
        <bgColor rgb="FFEBF4FB"/>
      </patternFill>
    </fill>
    <fill>
      <patternFill patternType="solid">
        <fgColor rgb="FFFFFFFF"/>
        <bgColor rgb="FFF5F5F5"/>
      </patternFill>
    </fill>
    <fill>
      <patternFill patternType="solid">
        <fgColor rgb="FFEBF4FB"/>
        <bgColor rgb="FFF5F5F5"/>
      </patternFill>
    </fill>
    <fill>
      <patternFill patternType="solid">
        <fgColor rgb="FFE07B00"/>
        <bgColor rgb="FFFF9900"/>
      </patternFill>
    </fill>
    <fill>
      <patternFill patternType="solid">
        <fgColor rgb="FFF5F5F5"/>
        <bgColor rgb="FFEBF4FB"/>
      </patternFill>
    </fill>
    <fill>
      <patternFill patternType="solid">
        <fgColor rgb="FFD8F0E0"/>
        <bgColor rgb="FFE8EDF2"/>
      </patternFill>
    </fill>
    <fill>
      <patternFill patternType="solid">
        <fgColor rgb="FFFFF3CD"/>
        <bgColor rgb="FFF5F5F5"/>
      </patternFill>
    </fill>
    <fill>
      <patternFill patternType="solid">
        <fgColor rgb="FFB22222"/>
        <bgColor rgb="FF993366"/>
      </patternFill>
    </fill>
    <fill>
      <patternFill patternType="solid">
        <fgColor rgb="FF1E5631"/>
        <bgColor rgb="FF1A3A5C"/>
      </patternFill>
    </fill>
  </fills>
  <borders count="8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2C6FAC"/>
      </left>
      <right/>
      <top style="medium">
        <color rgb="FF2C6FAC"/>
      </top>
      <bottom style="medium">
        <color rgb="FF2C6FAC"/>
      </bottom>
      <diagonal/>
    </border>
    <border>
      <left style="medium">
        <color rgb="FF2C6FAC"/>
      </left>
      <right style="medium">
        <color rgb="FF2C6FAC"/>
      </right>
      <top style="medium">
        <color rgb="FF2C6FAC"/>
      </top>
      <bottom style="medium">
        <color rgb="FF2C6FAC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4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10" fontId="8" fillId="6" borderId="2" xfId="0" applyNumberFormat="1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10" fontId="8" fillId="5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10" fontId="10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1" fillId="8" borderId="2" xfId="0" applyFont="1" applyFill="1" applyBorder="1"/>
    <xf numFmtId="3" fontId="11" fillId="8" borderId="2" xfId="0" applyNumberFormat="1" applyFont="1" applyFill="1" applyBorder="1"/>
    <xf numFmtId="164" fontId="11" fillId="8" borderId="2" xfId="0" applyNumberFormat="1" applyFont="1" applyFill="1" applyBorder="1"/>
    <xf numFmtId="10" fontId="11" fillId="8" borderId="2" xfId="0" applyNumberFormat="1" applyFont="1" applyFill="1" applyBorder="1"/>
    <xf numFmtId="164" fontId="12" fillId="8" borderId="2" xfId="0" applyNumberFormat="1" applyFont="1" applyFill="1" applyBorder="1"/>
    <xf numFmtId="164" fontId="9" fillId="4" borderId="2" xfId="0" applyNumberFormat="1" applyFont="1" applyFill="1" applyBorder="1" applyAlignment="1">
      <alignment horizontal="right" vertical="center"/>
    </xf>
    <xf numFmtId="164" fontId="15" fillId="9" borderId="2" xfId="0" applyNumberFormat="1" applyFont="1" applyFill="1" applyBorder="1" applyAlignment="1">
      <alignment horizontal="right" vertical="center"/>
    </xf>
    <xf numFmtId="10" fontId="17" fillId="10" borderId="2" xfId="0" applyNumberFormat="1" applyFont="1" applyFill="1" applyBorder="1" applyAlignment="1">
      <alignment horizontal="center" vertical="center" wrapText="1"/>
    </xf>
    <xf numFmtId="165" fontId="17" fillId="8" borderId="2" xfId="0" applyNumberFormat="1" applyFont="1" applyFill="1" applyBorder="1" applyAlignment="1">
      <alignment horizontal="right" vertical="center"/>
    </xf>
    <xf numFmtId="10" fontId="7" fillId="10" borderId="2" xfId="0" applyNumberFormat="1" applyFont="1" applyFill="1" applyBorder="1" applyAlignment="1">
      <alignment horizontal="center" vertical="center" wrapText="1"/>
    </xf>
    <xf numFmtId="165" fontId="19" fillId="8" borderId="2" xfId="0" applyNumberFormat="1" applyFont="1" applyFill="1" applyBorder="1" applyAlignment="1">
      <alignment horizontal="right" vertical="center"/>
    </xf>
    <xf numFmtId="164" fontId="20" fillId="2" borderId="4" xfId="0" applyNumberFormat="1" applyFont="1" applyFill="1" applyBorder="1" applyAlignment="1">
      <alignment horizontal="right" vertical="center"/>
    </xf>
    <xf numFmtId="164" fontId="8" fillId="6" borderId="2" xfId="0" applyNumberFormat="1" applyFont="1" applyFill="1" applyBorder="1" applyAlignment="1">
      <alignment horizontal="right" vertical="center"/>
    </xf>
    <xf numFmtId="164" fontId="26" fillId="6" borderId="2" xfId="0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4" fontId="27" fillId="6" borderId="2" xfId="0" applyNumberFormat="1" applyFont="1" applyFill="1" applyBorder="1" applyAlignment="1">
      <alignment horizontal="right" vertical="center"/>
    </xf>
    <xf numFmtId="0" fontId="28" fillId="9" borderId="2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right" vertical="center"/>
    </xf>
    <xf numFmtId="164" fontId="26" fillId="5" borderId="2" xfId="0" applyNumberFormat="1" applyFont="1" applyFill="1" applyBorder="1" applyAlignment="1">
      <alignment horizontal="right" vertical="center"/>
    </xf>
    <xf numFmtId="165" fontId="8" fillId="5" borderId="2" xfId="0" applyNumberFormat="1" applyFont="1" applyFill="1" applyBorder="1" applyAlignment="1">
      <alignment horizontal="right" vertical="center"/>
    </xf>
    <xf numFmtId="164" fontId="27" fillId="5" borderId="2" xfId="0" applyNumberFormat="1" applyFont="1" applyFill="1" applyBorder="1" applyAlignment="1">
      <alignment horizontal="right" vertical="center"/>
    </xf>
    <xf numFmtId="0" fontId="29" fillId="10" borderId="2" xfId="0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right" vertical="center"/>
    </xf>
    <xf numFmtId="0" fontId="21" fillId="8" borderId="5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right" vertical="center"/>
    </xf>
    <xf numFmtId="0" fontId="16" fillId="8" borderId="1" xfId="0" applyFont="1" applyFill="1" applyBorder="1" applyAlignment="1">
      <alignment horizontal="right" vertical="center"/>
    </xf>
    <xf numFmtId="0" fontId="18" fillId="8" borderId="1" xfId="0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13" fillId="4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3" fontId="34" fillId="6" borderId="1" xfId="0" applyNumberFormat="1" applyFont="1" applyFill="1" applyBorder="1" applyAlignment="1">
      <alignment horizontal="center" vertical="center" wrapText="1"/>
    </xf>
    <xf numFmtId="3" fontId="35" fillId="6" borderId="1" xfId="0" applyNumberFormat="1" applyFont="1" applyFill="1" applyBorder="1" applyAlignment="1">
      <alignment horizontal="center" vertical="center" wrapText="1"/>
    </xf>
    <xf numFmtId="164" fontId="35" fillId="6" borderId="1" xfId="0" applyNumberFormat="1" applyFont="1" applyFill="1" applyBorder="1" applyAlignment="1">
      <alignment horizontal="center" vertical="center" wrapText="1"/>
    </xf>
    <xf numFmtId="164" fontId="32" fillId="6" borderId="1" xfId="0" applyNumberFormat="1" applyFont="1" applyFill="1" applyBorder="1" applyAlignment="1">
      <alignment horizontal="center" vertical="center" wrapText="1"/>
    </xf>
    <xf numFmtId="165" fontId="33" fillId="6" borderId="1" xfId="0" applyNumberFormat="1" applyFont="1" applyFill="1" applyBorder="1" applyAlignment="1">
      <alignment horizontal="center" vertical="center" wrapText="1"/>
    </xf>
    <xf numFmtId="164" fontId="34" fillId="6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5" fillId="10" borderId="0" xfId="0" applyFont="1" applyFill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top" wrapText="1"/>
    </xf>
    <xf numFmtId="0" fontId="30" fillId="12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808080"/>
      <rgbColor rgb="FF9999FF"/>
      <rgbColor rgb="FF993366"/>
      <rgbColor rgb="FFFFF3CD"/>
      <rgbColor rgb="FFEBF4FB"/>
      <rgbColor rgb="FF660066"/>
      <rgbColor rgb="FFFF8080"/>
      <rgbColor rgb="FF2C6FA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DF2"/>
      <rgbColor rgb="FFD8F0E0"/>
      <rgbColor rgb="FFF5F5F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07B00"/>
      <rgbColor rgb="FF666699"/>
      <rgbColor rgb="FF9E9E9E"/>
      <rgbColor rgb="FF1A3A5C"/>
      <rgbColor rgb="FF339966"/>
      <rgbColor rgb="FF003300"/>
      <rgbColor rgb="FF1E5631"/>
      <rgbColor rgb="FFB22222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3A5C"/>
  </sheetPr>
  <dimension ref="B1:K53"/>
  <sheetViews>
    <sheetView showGridLines="0" tabSelected="1" zoomScaleNormal="100" workbookViewId="0">
      <selection activeCell="D12" sqref="D12:F12"/>
    </sheetView>
  </sheetViews>
  <sheetFormatPr baseColWidth="10" defaultColWidth="8.7109375" defaultRowHeight="15" x14ac:dyDescent="0.25"/>
  <cols>
    <col min="1" max="1" width="0.5703125" customWidth="1"/>
    <col min="2" max="2" width="3.28515625" bestFit="1" customWidth="1"/>
    <col min="3" max="3" width="6.7109375" customWidth="1"/>
    <col min="4" max="4" width="38.5703125" bestFit="1" customWidth="1"/>
    <col min="5" max="5" width="9.28515625" bestFit="1" customWidth="1"/>
    <col min="6" max="6" width="9" customWidth="1"/>
    <col min="7" max="7" width="4.5703125" bestFit="1" customWidth="1"/>
    <col min="8" max="8" width="12" bestFit="1" customWidth="1"/>
    <col min="9" max="9" width="6.7109375" bestFit="1" customWidth="1"/>
    <col min="10" max="10" width="10.140625" bestFit="1" customWidth="1"/>
    <col min="11" max="11" width="2" customWidth="1"/>
  </cols>
  <sheetData>
    <row r="1" spans="2:11" ht="4.5" customHeight="1" x14ac:dyDescent="0.25"/>
    <row r="2" spans="2:11" ht="27.75" customHeight="1" x14ac:dyDescent="0.25">
      <c r="B2" s="61" t="s">
        <v>164</v>
      </c>
      <c r="C2" s="62"/>
      <c r="D2" s="62"/>
      <c r="E2" s="62"/>
      <c r="F2" s="62"/>
      <c r="G2" s="62"/>
      <c r="H2" s="62"/>
      <c r="I2" s="62"/>
      <c r="J2" s="62"/>
      <c r="K2" s="62"/>
    </row>
    <row r="3" spans="2:11" ht="13.5" customHeight="1" x14ac:dyDescent="0.25"/>
    <row r="4" spans="2:11" ht="18" customHeight="1" x14ac:dyDescent="0.25">
      <c r="B4" s="50" t="s">
        <v>0</v>
      </c>
      <c r="C4" s="50"/>
      <c r="D4" s="50"/>
      <c r="E4" s="50"/>
      <c r="F4" s="50"/>
      <c r="H4" s="53" t="s">
        <v>1</v>
      </c>
      <c r="I4" s="53"/>
      <c r="J4" s="53"/>
    </row>
    <row r="5" spans="2:11" ht="20.25" customHeight="1" x14ac:dyDescent="0.25">
      <c r="B5" s="54" t="s">
        <v>2</v>
      </c>
      <c r="C5" s="54"/>
      <c r="D5" s="48" t="s">
        <v>3</v>
      </c>
      <c r="E5" s="48"/>
      <c r="F5" s="48"/>
      <c r="H5" s="1" t="s">
        <v>4</v>
      </c>
      <c r="I5" s="59" t="s">
        <v>5</v>
      </c>
      <c r="J5" s="59"/>
    </row>
    <row r="6" spans="2:11" ht="18" customHeight="1" x14ac:dyDescent="0.25">
      <c r="B6" s="54" t="s">
        <v>6</v>
      </c>
      <c r="C6" s="54"/>
      <c r="D6" s="48" t="s">
        <v>7</v>
      </c>
      <c r="E6" s="48"/>
      <c r="F6" s="48"/>
      <c r="H6" s="1" t="s">
        <v>8</v>
      </c>
      <c r="I6" s="59" t="s">
        <v>9</v>
      </c>
      <c r="J6" s="59"/>
    </row>
    <row r="7" spans="2:11" ht="18" customHeight="1" x14ac:dyDescent="0.25">
      <c r="B7" s="54" t="s">
        <v>10</v>
      </c>
      <c r="C7" s="54"/>
      <c r="D7" s="48" t="s">
        <v>11</v>
      </c>
      <c r="E7" s="48"/>
      <c r="F7" s="48"/>
      <c r="H7" s="1" t="s">
        <v>12</v>
      </c>
      <c r="I7" s="59" t="s">
        <v>13</v>
      </c>
      <c r="J7" s="59"/>
    </row>
    <row r="8" spans="2:11" ht="18" customHeight="1" x14ac:dyDescent="0.25">
      <c r="B8" s="54" t="s">
        <v>14</v>
      </c>
      <c r="C8" s="54"/>
      <c r="D8" s="48" t="s">
        <v>15</v>
      </c>
      <c r="E8" s="48"/>
      <c r="F8" s="48"/>
      <c r="H8" s="1" t="s">
        <v>16</v>
      </c>
      <c r="I8" s="59" t="s">
        <v>17</v>
      </c>
      <c r="J8" s="59"/>
    </row>
    <row r="9" spans="2:11" ht="13.5" customHeight="1" x14ac:dyDescent="0.25"/>
    <row r="10" spans="2:11" ht="15.75" customHeight="1" x14ac:dyDescent="0.25">
      <c r="B10" s="50" t="s">
        <v>18</v>
      </c>
      <c r="C10" s="50"/>
      <c r="D10" s="50"/>
      <c r="E10" s="50"/>
      <c r="F10" s="50"/>
      <c r="H10" s="1" t="s">
        <v>19</v>
      </c>
      <c r="I10" s="60" t="s">
        <v>20</v>
      </c>
      <c r="J10" s="60"/>
    </row>
    <row r="11" spans="2:11" ht="15.75" customHeight="1" x14ac:dyDescent="0.25">
      <c r="B11" s="54" t="s">
        <v>21</v>
      </c>
      <c r="C11" s="54"/>
      <c r="D11" s="55" t="s">
        <v>22</v>
      </c>
      <c r="E11" s="55"/>
      <c r="F11" s="55"/>
      <c r="H11" s="1" t="s">
        <v>23</v>
      </c>
      <c r="I11" s="57" t="s">
        <v>24</v>
      </c>
      <c r="J11" s="57"/>
    </row>
    <row r="12" spans="2:11" ht="15.75" customHeight="1" x14ac:dyDescent="0.25">
      <c r="B12" s="54" t="s">
        <v>25</v>
      </c>
      <c r="C12" s="54"/>
      <c r="D12" s="55" t="s">
        <v>26</v>
      </c>
      <c r="E12" s="55"/>
      <c r="F12" s="55"/>
      <c r="H12" s="1" t="s">
        <v>27</v>
      </c>
      <c r="I12" s="58" t="s">
        <v>28</v>
      </c>
      <c r="J12" s="58"/>
    </row>
    <row r="13" spans="2:11" ht="15.75" customHeight="1" x14ac:dyDescent="0.25">
      <c r="B13" s="54" t="s">
        <v>29</v>
      </c>
      <c r="C13" s="54"/>
      <c r="D13" s="55" t="s">
        <v>30</v>
      </c>
      <c r="E13" s="55"/>
      <c r="F13" s="55"/>
      <c r="H13" s="1" t="s">
        <v>31</v>
      </c>
      <c r="I13" s="56" t="s">
        <v>32</v>
      </c>
      <c r="J13" s="56"/>
    </row>
    <row r="14" spans="2:11" ht="15.75" customHeight="1" x14ac:dyDescent="0.25">
      <c r="B14" s="54" t="s">
        <v>33</v>
      </c>
      <c r="C14" s="54"/>
      <c r="D14" s="55" t="s">
        <v>34</v>
      </c>
      <c r="E14" s="55"/>
      <c r="F14" s="55"/>
      <c r="H14" s="1" t="s">
        <v>35</v>
      </c>
      <c r="I14" s="57" t="s">
        <v>36</v>
      </c>
      <c r="J14" s="57"/>
    </row>
    <row r="15" spans="2:11" ht="13.5" customHeight="1" x14ac:dyDescent="0.25"/>
    <row r="16" spans="2:11" ht="15.75" customHeight="1" x14ac:dyDescent="0.25">
      <c r="B16" s="53" t="s">
        <v>37</v>
      </c>
      <c r="C16" s="53"/>
      <c r="D16" s="53"/>
      <c r="E16" s="53"/>
      <c r="F16" s="53"/>
      <c r="G16" s="53"/>
      <c r="H16" s="53"/>
      <c r="I16" s="53"/>
      <c r="J16" s="53"/>
    </row>
    <row r="17" spans="2:11" ht="22.5" customHeight="1" x14ac:dyDescent="0.25">
      <c r="B17" s="80" t="s">
        <v>2</v>
      </c>
      <c r="C17" s="81"/>
      <c r="D17" s="48" t="s">
        <v>38</v>
      </c>
      <c r="E17" s="82"/>
      <c r="F17" s="54" t="s">
        <v>39</v>
      </c>
      <c r="G17" s="83"/>
      <c r="H17" s="49" t="s">
        <v>40</v>
      </c>
      <c r="I17" s="49"/>
      <c r="J17" s="49"/>
    </row>
    <row r="18" spans="2:11" ht="15.75" customHeight="1" x14ac:dyDescent="0.25">
      <c r="B18" s="80" t="s">
        <v>21</v>
      </c>
      <c r="C18" s="81"/>
      <c r="D18" s="48" t="s">
        <v>41</v>
      </c>
      <c r="E18" s="82"/>
      <c r="F18" s="54" t="s">
        <v>25</v>
      </c>
      <c r="G18" s="83"/>
      <c r="H18" s="49" t="s">
        <v>42</v>
      </c>
      <c r="I18" s="49"/>
      <c r="J18" s="49"/>
    </row>
    <row r="19" spans="2:11" ht="15.75" customHeight="1" x14ac:dyDescent="0.25">
      <c r="B19" s="80" t="s">
        <v>29</v>
      </c>
      <c r="C19" s="81"/>
      <c r="D19" s="48" t="s">
        <v>43</v>
      </c>
      <c r="E19" s="82"/>
      <c r="F19" s="54" t="s">
        <v>44</v>
      </c>
      <c r="G19" s="83"/>
      <c r="H19" s="49" t="s">
        <v>45</v>
      </c>
      <c r="I19" s="49"/>
      <c r="J19" s="49"/>
    </row>
    <row r="20" spans="2:11" ht="13.5" customHeight="1" x14ac:dyDescent="0.25"/>
    <row r="21" spans="2:11" ht="25.5" customHeight="1" x14ac:dyDescent="0.25">
      <c r="B21" s="50" t="s">
        <v>46</v>
      </c>
      <c r="C21" s="50"/>
      <c r="D21" s="50"/>
      <c r="E21" s="50"/>
      <c r="F21" s="50"/>
      <c r="G21" s="50"/>
      <c r="H21" s="50"/>
      <c r="I21" s="50"/>
      <c r="J21" s="50"/>
      <c r="K21" s="50"/>
    </row>
    <row r="22" spans="2:11" ht="30" customHeight="1" x14ac:dyDescent="0.25">
      <c r="B22" s="2" t="s">
        <v>47</v>
      </c>
      <c r="C22" s="2" t="s">
        <v>48</v>
      </c>
      <c r="D22" s="2" t="s">
        <v>49</v>
      </c>
      <c r="E22" s="2" t="s">
        <v>50</v>
      </c>
      <c r="F22" s="2" t="s">
        <v>51</v>
      </c>
      <c r="G22" s="2" t="s">
        <v>52</v>
      </c>
      <c r="H22" s="2" t="s">
        <v>53</v>
      </c>
      <c r="I22" s="2" t="s">
        <v>54</v>
      </c>
      <c r="J22" s="2" t="s">
        <v>55</v>
      </c>
    </row>
    <row r="23" spans="2:11" ht="19.5" customHeight="1" x14ac:dyDescent="0.25">
      <c r="B23" s="3">
        <v>1</v>
      </c>
      <c r="C23" s="4" t="s">
        <v>56</v>
      </c>
      <c r="D23" s="4" t="s">
        <v>57</v>
      </c>
      <c r="E23" s="3" t="s">
        <v>17</v>
      </c>
      <c r="F23" s="4" t="s">
        <v>58</v>
      </c>
      <c r="G23" s="3">
        <v>1</v>
      </c>
      <c r="H23" s="5">
        <v>55</v>
      </c>
      <c r="I23" s="6"/>
      <c r="J23" s="7">
        <f>G23*H23*(1-IF(I23="",0,I23))</f>
        <v>55</v>
      </c>
    </row>
    <row r="24" spans="2:11" ht="19.5" customHeight="1" x14ac:dyDescent="0.25">
      <c r="B24" s="8">
        <v>2</v>
      </c>
      <c r="C24" s="9" t="s">
        <v>59</v>
      </c>
      <c r="D24" s="9" t="s">
        <v>60</v>
      </c>
      <c r="E24" s="8" t="s">
        <v>17</v>
      </c>
      <c r="F24" s="9" t="s">
        <v>58</v>
      </c>
      <c r="G24" s="8">
        <v>1</v>
      </c>
      <c r="H24" s="10">
        <v>45</v>
      </c>
      <c r="I24" s="11"/>
      <c r="J24" s="12">
        <f>G24*H24*(1-IF(I24="",0,I24))</f>
        <v>45</v>
      </c>
    </row>
    <row r="25" spans="2:11" ht="19.5" customHeight="1" x14ac:dyDescent="0.25">
      <c r="B25" s="3">
        <v>3</v>
      </c>
      <c r="C25" s="4" t="s">
        <v>61</v>
      </c>
      <c r="D25" s="4" t="s">
        <v>62</v>
      </c>
      <c r="E25" s="3" t="s">
        <v>17</v>
      </c>
      <c r="F25" s="4" t="s">
        <v>58</v>
      </c>
      <c r="G25" s="3">
        <v>1</v>
      </c>
      <c r="H25" s="5">
        <v>18</v>
      </c>
      <c r="I25" s="6"/>
      <c r="J25" s="7">
        <f>G25*H25*(1-IF(I25="",0,I25))</f>
        <v>18</v>
      </c>
    </row>
    <row r="26" spans="2:11" ht="19.5" customHeight="1" x14ac:dyDescent="0.25">
      <c r="B26" s="8">
        <v>4</v>
      </c>
      <c r="C26" s="9" t="s">
        <v>63</v>
      </c>
      <c r="D26" s="9" t="s">
        <v>64</v>
      </c>
      <c r="E26" s="8" t="s">
        <v>13</v>
      </c>
      <c r="F26" s="9" t="s">
        <v>58</v>
      </c>
      <c r="G26" s="8">
        <v>1</v>
      </c>
      <c r="H26" s="10">
        <v>70</v>
      </c>
      <c r="I26" s="11"/>
      <c r="J26" s="12">
        <f>G26*H26*(1-IF(I26="",0,I26))</f>
        <v>70</v>
      </c>
    </row>
    <row r="27" spans="2:11" ht="19.5" customHeight="1" x14ac:dyDescent="0.25">
      <c r="B27" s="3">
        <v>5</v>
      </c>
      <c r="C27" s="4" t="s">
        <v>65</v>
      </c>
      <c r="D27" s="4" t="s">
        <v>66</v>
      </c>
      <c r="E27" s="3" t="s">
        <v>13</v>
      </c>
      <c r="F27" s="4" t="s">
        <v>58</v>
      </c>
      <c r="G27" s="3">
        <v>1</v>
      </c>
      <c r="H27" s="5">
        <v>40</v>
      </c>
      <c r="I27" s="6">
        <v>0.05</v>
      </c>
      <c r="J27" s="7">
        <f>G27*H27*(1-IF(I27="",0,I27))</f>
        <v>38</v>
      </c>
    </row>
    <row r="28" spans="2:11" ht="19.5" customHeight="1" x14ac:dyDescent="0.25">
      <c r="B28" s="13"/>
      <c r="C28" s="14"/>
      <c r="D28" s="14"/>
      <c r="E28" s="13"/>
      <c r="F28" s="14"/>
      <c r="G28" s="13"/>
      <c r="H28" s="15"/>
      <c r="I28" s="16"/>
      <c r="J28" s="17"/>
    </row>
    <row r="29" spans="2:11" ht="19.5" customHeight="1" x14ac:dyDescent="0.25">
      <c r="B29" s="18">
        <v>7</v>
      </c>
      <c r="C29" s="18"/>
      <c r="D29" s="18"/>
      <c r="E29" s="18"/>
      <c r="F29" s="18"/>
      <c r="G29" s="19"/>
      <c r="H29" s="20"/>
      <c r="I29" s="21"/>
      <c r="J29" s="22" t="str">
        <f t="shared" ref="J29:J37" si="0">IF(OR(G29="",H29=""),"",G29*H29*(1-IF(I29="",0,I29)))</f>
        <v/>
      </c>
    </row>
    <row r="30" spans="2:11" ht="19.5" customHeight="1" x14ac:dyDescent="0.25">
      <c r="B30" s="18">
        <v>8</v>
      </c>
      <c r="C30" s="18"/>
      <c r="D30" s="18"/>
      <c r="E30" s="18"/>
      <c r="F30" s="18"/>
      <c r="G30" s="19"/>
      <c r="H30" s="20"/>
      <c r="I30" s="21"/>
      <c r="J30" s="22" t="str">
        <f t="shared" si="0"/>
        <v/>
      </c>
    </row>
    <row r="31" spans="2:11" ht="19.5" customHeight="1" x14ac:dyDescent="0.25">
      <c r="B31" s="18">
        <v>9</v>
      </c>
      <c r="C31" s="18"/>
      <c r="D31" s="18"/>
      <c r="E31" s="18"/>
      <c r="F31" s="18"/>
      <c r="G31" s="19"/>
      <c r="H31" s="20"/>
      <c r="I31" s="21"/>
      <c r="J31" s="22" t="str">
        <f t="shared" si="0"/>
        <v/>
      </c>
    </row>
    <row r="32" spans="2:11" ht="19.5" customHeight="1" x14ac:dyDescent="0.25">
      <c r="B32" s="18">
        <v>10</v>
      </c>
      <c r="C32" s="18"/>
      <c r="D32" s="18"/>
      <c r="E32" s="18"/>
      <c r="F32" s="18"/>
      <c r="G32" s="19"/>
      <c r="H32" s="20"/>
      <c r="I32" s="21"/>
      <c r="J32" s="22" t="str">
        <f t="shared" si="0"/>
        <v/>
      </c>
    </row>
    <row r="33" spans="2:10" ht="19.5" customHeight="1" x14ac:dyDescent="0.25">
      <c r="B33" s="18">
        <v>11</v>
      </c>
      <c r="C33" s="18"/>
      <c r="D33" s="18"/>
      <c r="E33" s="18"/>
      <c r="F33" s="18"/>
      <c r="G33" s="19"/>
      <c r="H33" s="20"/>
      <c r="I33" s="21"/>
      <c r="J33" s="22" t="str">
        <f t="shared" si="0"/>
        <v/>
      </c>
    </row>
    <row r="34" spans="2:10" ht="19.5" customHeight="1" x14ac:dyDescent="0.25">
      <c r="B34" s="18">
        <v>12</v>
      </c>
      <c r="C34" s="18"/>
      <c r="D34" s="18"/>
      <c r="E34" s="18"/>
      <c r="F34" s="18"/>
      <c r="G34" s="19"/>
      <c r="H34" s="20"/>
      <c r="I34" s="21"/>
      <c r="J34" s="22" t="str">
        <f t="shared" si="0"/>
        <v/>
      </c>
    </row>
    <row r="35" spans="2:10" ht="19.5" customHeight="1" x14ac:dyDescent="0.25">
      <c r="B35" s="18">
        <v>13</v>
      </c>
      <c r="C35" s="18"/>
      <c r="D35" s="18"/>
      <c r="E35" s="18"/>
      <c r="F35" s="18"/>
      <c r="G35" s="19"/>
      <c r="H35" s="20"/>
      <c r="I35" s="21"/>
      <c r="J35" s="22" t="str">
        <f t="shared" si="0"/>
        <v/>
      </c>
    </row>
    <row r="36" spans="2:10" ht="19.5" customHeight="1" x14ac:dyDescent="0.25">
      <c r="B36" s="18">
        <v>14</v>
      </c>
      <c r="C36" s="18"/>
      <c r="D36" s="18"/>
      <c r="E36" s="18"/>
      <c r="F36" s="18"/>
      <c r="G36" s="19"/>
      <c r="H36" s="20"/>
      <c r="I36" s="21"/>
      <c r="J36" s="22" t="str">
        <f t="shared" si="0"/>
        <v/>
      </c>
    </row>
    <row r="37" spans="2:10" ht="19.5" customHeight="1" x14ac:dyDescent="0.25">
      <c r="B37" s="18">
        <v>15</v>
      </c>
      <c r="C37" s="18"/>
      <c r="D37" s="18"/>
      <c r="E37" s="18"/>
      <c r="F37" s="18"/>
      <c r="G37" s="19"/>
      <c r="H37" s="20"/>
      <c r="I37" s="21"/>
      <c r="J37" s="22" t="str">
        <f t="shared" si="0"/>
        <v/>
      </c>
    </row>
    <row r="38" spans="2:10" ht="7.5" customHeight="1" x14ac:dyDescent="0.25">
      <c r="B38" s="51"/>
      <c r="C38" s="51"/>
      <c r="D38" s="51"/>
      <c r="E38" s="51"/>
      <c r="F38" s="51"/>
      <c r="G38" s="51"/>
      <c r="H38" s="51"/>
      <c r="I38" s="51"/>
      <c r="J38" s="51"/>
    </row>
    <row r="39" spans="2:10" ht="18" customHeight="1" x14ac:dyDescent="0.25">
      <c r="B39" s="52" t="s">
        <v>67</v>
      </c>
      <c r="C39" s="52"/>
      <c r="D39" s="52"/>
      <c r="E39" s="52"/>
      <c r="F39" s="52"/>
      <c r="G39" s="52"/>
      <c r="H39" s="52"/>
      <c r="I39" s="52"/>
      <c r="J39" s="23">
        <f>SUM(J23:J37)</f>
        <v>226</v>
      </c>
    </row>
    <row r="40" spans="2:10" ht="18" customHeight="1" x14ac:dyDescent="0.25">
      <c r="B40" s="43" t="s">
        <v>68</v>
      </c>
      <c r="C40" s="43"/>
      <c r="D40" s="43"/>
      <c r="E40" s="43"/>
      <c r="F40" s="43"/>
      <c r="G40" s="43"/>
      <c r="H40" s="43"/>
      <c r="I40" s="43"/>
      <c r="J40" s="24">
        <v>0</v>
      </c>
    </row>
    <row r="41" spans="2:10" ht="18" customHeight="1" x14ac:dyDescent="0.25">
      <c r="B41" s="44" t="s">
        <v>69</v>
      </c>
      <c r="C41" s="44"/>
      <c r="D41" s="44"/>
      <c r="E41" s="44"/>
      <c r="F41" s="44"/>
      <c r="G41" s="44"/>
      <c r="H41" s="44"/>
      <c r="I41" s="25">
        <v>0.15</v>
      </c>
      <c r="J41" s="26">
        <f>-I41*J39</f>
        <v>-33.9</v>
      </c>
    </row>
    <row r="42" spans="2:10" ht="18" customHeight="1" x14ac:dyDescent="0.25">
      <c r="B42" s="45" t="s">
        <v>70</v>
      </c>
      <c r="C42" s="45"/>
      <c r="D42" s="45"/>
      <c r="E42" s="45"/>
      <c r="F42" s="45"/>
      <c r="G42" s="45"/>
      <c r="H42" s="45"/>
      <c r="I42" s="27">
        <v>0</v>
      </c>
      <c r="J42" s="28">
        <f>-I42*J39</f>
        <v>0</v>
      </c>
    </row>
    <row r="43" spans="2:10" ht="19.5" customHeight="1" x14ac:dyDescent="0.25">
      <c r="B43" s="46" t="s">
        <v>71</v>
      </c>
      <c r="C43" s="46"/>
      <c r="D43" s="46"/>
      <c r="E43" s="46"/>
      <c r="F43" s="46"/>
      <c r="G43" s="46"/>
      <c r="H43" s="46"/>
      <c r="I43" s="46"/>
      <c r="J43" s="29">
        <f>J39+J40+J41+J42</f>
        <v>192.1</v>
      </c>
    </row>
    <row r="44" spans="2:10" ht="7.5" customHeight="1" x14ac:dyDescent="0.25"/>
    <row r="45" spans="2:10" ht="15.75" customHeight="1" x14ac:dyDescent="0.25">
      <c r="B45" s="47" t="s">
        <v>72</v>
      </c>
      <c r="C45" s="47"/>
      <c r="D45" s="47"/>
      <c r="E45" s="47"/>
      <c r="F45" s="47"/>
      <c r="G45" s="47"/>
      <c r="H45" s="47"/>
      <c r="I45" s="47"/>
      <c r="J45" s="47"/>
    </row>
    <row r="46" spans="2:10" ht="15.75" customHeight="1" x14ac:dyDescent="0.25">
      <c r="B46" s="41" t="s">
        <v>73</v>
      </c>
      <c r="C46" s="41"/>
      <c r="D46" s="41"/>
      <c r="E46" s="41"/>
      <c r="F46" s="41"/>
      <c r="G46" s="41"/>
      <c r="H46" s="41"/>
      <c r="I46" s="41"/>
      <c r="J46" s="41"/>
    </row>
    <row r="47" spans="2:10" ht="15.75" customHeight="1" x14ac:dyDescent="0.25">
      <c r="B47" s="41"/>
      <c r="C47" s="41"/>
      <c r="D47" s="41"/>
      <c r="E47" s="41"/>
      <c r="F47" s="41"/>
      <c r="G47" s="41"/>
      <c r="H47" s="41"/>
      <c r="I47" s="41"/>
      <c r="J47" s="41"/>
    </row>
    <row r="48" spans="2:10" ht="15.75" customHeight="1" x14ac:dyDescent="0.25">
      <c r="B48" s="41"/>
      <c r="C48" s="41"/>
      <c r="D48" s="41"/>
      <c r="E48" s="41"/>
      <c r="F48" s="41"/>
      <c r="G48" s="41"/>
      <c r="H48" s="41"/>
      <c r="I48" s="41"/>
      <c r="J48" s="41"/>
    </row>
    <row r="49" spans="2:10" ht="15.75" customHeight="1" x14ac:dyDescent="0.25">
      <c r="B49" s="41"/>
      <c r="C49" s="41"/>
      <c r="D49" s="41"/>
      <c r="E49" s="41"/>
      <c r="F49" s="41"/>
      <c r="G49" s="41"/>
      <c r="H49" s="41"/>
      <c r="I49" s="41"/>
      <c r="J49" s="41"/>
    </row>
    <row r="50" spans="2:10" ht="7.5" customHeight="1" x14ac:dyDescent="0.25"/>
    <row r="51" spans="2:10" ht="19.5" customHeight="1" x14ac:dyDescent="0.25">
      <c r="B51" s="42" t="s">
        <v>74</v>
      </c>
      <c r="C51" s="42"/>
      <c r="D51" s="42"/>
      <c r="E51" s="42"/>
      <c r="F51" s="42"/>
      <c r="G51" s="42"/>
      <c r="H51" s="42"/>
      <c r="I51" s="42"/>
      <c r="J51" s="42"/>
    </row>
    <row r="52" spans="2:10" ht="19.5" customHeight="1" x14ac:dyDescent="0.25">
      <c r="B52" s="42"/>
      <c r="C52" s="42"/>
      <c r="D52" s="42"/>
      <c r="E52" s="42"/>
      <c r="F52" s="42"/>
      <c r="G52" s="42"/>
      <c r="H52" s="42"/>
      <c r="I52" s="42"/>
      <c r="J52" s="42"/>
    </row>
    <row r="53" spans="2:10" ht="7.5" customHeight="1" x14ac:dyDescent="0.25"/>
  </sheetData>
  <mergeCells count="52">
    <mergeCell ref="B2:K2"/>
    <mergeCell ref="B4:F4"/>
    <mergeCell ref="H4:J4"/>
    <mergeCell ref="B5:C5"/>
    <mergeCell ref="D5:F5"/>
    <mergeCell ref="I5:J5"/>
    <mergeCell ref="B6:C6"/>
    <mergeCell ref="D6:F6"/>
    <mergeCell ref="I6:J6"/>
    <mergeCell ref="B7:C7"/>
    <mergeCell ref="D7:F7"/>
    <mergeCell ref="I7:J7"/>
    <mergeCell ref="B8:C8"/>
    <mergeCell ref="D8:F8"/>
    <mergeCell ref="I8:J8"/>
    <mergeCell ref="B10:F10"/>
    <mergeCell ref="I10:J10"/>
    <mergeCell ref="B11:C11"/>
    <mergeCell ref="D11:F11"/>
    <mergeCell ref="I11:J11"/>
    <mergeCell ref="B12:C12"/>
    <mergeCell ref="D12:F12"/>
    <mergeCell ref="I12:J12"/>
    <mergeCell ref="B13:C13"/>
    <mergeCell ref="D13:F13"/>
    <mergeCell ref="I13:J13"/>
    <mergeCell ref="B14:C14"/>
    <mergeCell ref="D14:F14"/>
    <mergeCell ref="I14:J14"/>
    <mergeCell ref="B16:J16"/>
    <mergeCell ref="H17:J17"/>
    <mergeCell ref="H18:J18"/>
    <mergeCell ref="B17:C17"/>
    <mergeCell ref="B18:C18"/>
    <mergeCell ref="F17:G17"/>
    <mergeCell ref="F18:G18"/>
    <mergeCell ref="D17:E17"/>
    <mergeCell ref="D18:E18"/>
    <mergeCell ref="H19:J19"/>
    <mergeCell ref="B21:K21"/>
    <mergeCell ref="B38:J38"/>
    <mergeCell ref="B39:I39"/>
    <mergeCell ref="B19:C19"/>
    <mergeCell ref="F19:G19"/>
    <mergeCell ref="D19:E19"/>
    <mergeCell ref="B46:J49"/>
    <mergeCell ref="B51:J52"/>
    <mergeCell ref="B40:I40"/>
    <mergeCell ref="B41:H41"/>
    <mergeCell ref="B42:H42"/>
    <mergeCell ref="B43:I43"/>
    <mergeCell ref="B45:J45"/>
  </mergeCells>
  <pageMargins left="0.5" right="0.5" top="0.5" bottom="0.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6FAC"/>
  </sheetPr>
  <dimension ref="A1:N3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8.7109375" defaultRowHeight="15" x14ac:dyDescent="0.25"/>
  <cols>
    <col min="1" max="1" width="14" customWidth="1"/>
    <col min="2" max="2" width="7" customWidth="1"/>
    <col min="3" max="3" width="13" customWidth="1"/>
    <col min="4" max="4" width="30" customWidth="1"/>
    <col min="5" max="5" width="14" customWidth="1"/>
    <col min="6" max="6" width="16" customWidth="1"/>
    <col min="7" max="7" width="9" customWidth="1"/>
    <col min="8" max="8" width="14" customWidth="1"/>
    <col min="9" max="9" width="9" customWidth="1"/>
    <col min="10" max="10" width="16" customWidth="1"/>
    <col min="11" max="11" width="13" customWidth="1"/>
    <col min="12" max="12" width="16" customWidth="1"/>
    <col min="13" max="13" width="12" customWidth="1"/>
    <col min="14" max="14" width="13" customWidth="1"/>
  </cols>
  <sheetData>
    <row r="1" spans="1:14" ht="15" customHeight="1" x14ac:dyDescent="0.25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5" customHeight="1" x14ac:dyDescent="0.25">
      <c r="A3" s="71" t="s">
        <v>76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5" customHeight="1" x14ac:dyDescent="0.25">
      <c r="A4" s="72" t="s">
        <v>77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6" spans="1:14" ht="31.5" customHeight="1" x14ac:dyDescent="0.25">
      <c r="A6" s="2" t="s">
        <v>78</v>
      </c>
      <c r="B6" s="2" t="s">
        <v>79</v>
      </c>
      <c r="C6" s="2" t="s">
        <v>80</v>
      </c>
      <c r="D6" s="2" t="s">
        <v>81</v>
      </c>
      <c r="E6" s="2" t="s">
        <v>82</v>
      </c>
      <c r="F6" s="2" t="s">
        <v>83</v>
      </c>
      <c r="G6" s="2" t="s">
        <v>84</v>
      </c>
      <c r="H6" s="2" t="s">
        <v>85</v>
      </c>
      <c r="I6" s="2" t="s">
        <v>86</v>
      </c>
      <c r="J6" s="2" t="s">
        <v>87</v>
      </c>
      <c r="K6" s="2" t="s">
        <v>88</v>
      </c>
      <c r="L6" s="2" t="s">
        <v>89</v>
      </c>
      <c r="M6" s="2" t="s">
        <v>90</v>
      </c>
      <c r="N6" s="2" t="s">
        <v>91</v>
      </c>
    </row>
    <row r="7" spans="1:14" ht="18" customHeight="1" x14ac:dyDescent="0.25">
      <c r="A7" s="3" t="s">
        <v>92</v>
      </c>
      <c r="B7" s="3" t="s">
        <v>9</v>
      </c>
      <c r="C7" s="4" t="s">
        <v>93</v>
      </c>
      <c r="D7" s="4" t="s">
        <v>94</v>
      </c>
      <c r="E7" s="4" t="s">
        <v>95</v>
      </c>
      <c r="F7" s="30">
        <v>230</v>
      </c>
      <c r="G7" s="6">
        <v>0</v>
      </c>
      <c r="H7" s="31">
        <f t="shared" ref="H7:H23" si="0">F7*G7</f>
        <v>0</v>
      </c>
      <c r="I7" s="6">
        <v>0.15</v>
      </c>
      <c r="J7" s="32">
        <f t="shared" ref="J7:J23" si="1">-I7*F7</f>
        <v>-34.5</v>
      </c>
      <c r="K7" s="30">
        <v>0</v>
      </c>
      <c r="L7" s="33">
        <f t="shared" ref="L7:L23" si="2">F7+H7+J7-K7</f>
        <v>195.5</v>
      </c>
      <c r="M7" s="34" t="s">
        <v>96</v>
      </c>
      <c r="N7" s="3" t="s">
        <v>97</v>
      </c>
    </row>
    <row r="8" spans="1:14" ht="18" customHeight="1" x14ac:dyDescent="0.25">
      <c r="A8" s="8" t="s">
        <v>98</v>
      </c>
      <c r="B8" s="8" t="s">
        <v>9</v>
      </c>
      <c r="C8" s="9" t="s">
        <v>99</v>
      </c>
      <c r="D8" s="9" t="s">
        <v>100</v>
      </c>
      <c r="E8" s="9"/>
      <c r="F8" s="35">
        <v>110</v>
      </c>
      <c r="G8" s="11">
        <v>0</v>
      </c>
      <c r="H8" s="36">
        <f t="shared" si="0"/>
        <v>0</v>
      </c>
      <c r="I8" s="11">
        <v>0</v>
      </c>
      <c r="J8" s="37">
        <f t="shared" si="1"/>
        <v>0</v>
      </c>
      <c r="K8" s="35">
        <v>0</v>
      </c>
      <c r="L8" s="38">
        <f t="shared" si="2"/>
        <v>110</v>
      </c>
      <c r="M8" s="34" t="s">
        <v>96</v>
      </c>
      <c r="N8" s="8" t="s">
        <v>99</v>
      </c>
    </row>
    <row r="9" spans="1:14" ht="18" customHeight="1" x14ac:dyDescent="0.25">
      <c r="A9" s="3" t="s">
        <v>101</v>
      </c>
      <c r="B9" s="3" t="s">
        <v>9</v>
      </c>
      <c r="C9" s="4" t="s">
        <v>102</v>
      </c>
      <c r="D9" s="4" t="s">
        <v>103</v>
      </c>
      <c r="E9" s="4" t="s">
        <v>40</v>
      </c>
      <c r="F9" s="30">
        <v>315</v>
      </c>
      <c r="G9" s="6">
        <v>0</v>
      </c>
      <c r="H9" s="31">
        <f t="shared" si="0"/>
        <v>0</v>
      </c>
      <c r="I9" s="6">
        <v>0.15</v>
      </c>
      <c r="J9" s="32">
        <f t="shared" si="1"/>
        <v>-47.25</v>
      </c>
      <c r="K9" s="30">
        <v>0</v>
      </c>
      <c r="L9" s="33">
        <f t="shared" si="2"/>
        <v>267.75</v>
      </c>
      <c r="M9" s="34" t="s">
        <v>96</v>
      </c>
      <c r="N9" s="3" t="s">
        <v>104</v>
      </c>
    </row>
    <row r="10" spans="1:14" ht="18" customHeight="1" x14ac:dyDescent="0.25">
      <c r="A10" s="8" t="s">
        <v>105</v>
      </c>
      <c r="B10" s="8" t="s">
        <v>9</v>
      </c>
      <c r="C10" s="9" t="s">
        <v>106</v>
      </c>
      <c r="D10" s="9" t="s">
        <v>107</v>
      </c>
      <c r="E10" s="9"/>
      <c r="F10" s="35">
        <v>85</v>
      </c>
      <c r="G10" s="11">
        <v>0</v>
      </c>
      <c r="H10" s="36">
        <f t="shared" si="0"/>
        <v>0</v>
      </c>
      <c r="I10" s="11">
        <v>0</v>
      </c>
      <c r="J10" s="37">
        <f t="shared" si="1"/>
        <v>0</v>
      </c>
      <c r="K10" s="35">
        <v>0</v>
      </c>
      <c r="L10" s="38">
        <f t="shared" si="2"/>
        <v>85</v>
      </c>
      <c r="M10" s="34" t="s">
        <v>96</v>
      </c>
      <c r="N10" s="8" t="s">
        <v>106</v>
      </c>
    </row>
    <row r="11" spans="1:14" ht="18" customHeight="1" x14ac:dyDescent="0.25">
      <c r="A11" s="3" t="s">
        <v>108</v>
      </c>
      <c r="B11" s="3" t="s">
        <v>9</v>
      </c>
      <c r="C11" s="4" t="s">
        <v>109</v>
      </c>
      <c r="D11" s="4" t="s">
        <v>110</v>
      </c>
      <c r="E11" s="4" t="s">
        <v>111</v>
      </c>
      <c r="F11" s="30">
        <v>420</v>
      </c>
      <c r="G11" s="6">
        <v>0</v>
      </c>
      <c r="H11" s="31">
        <f t="shared" si="0"/>
        <v>0</v>
      </c>
      <c r="I11" s="6">
        <v>0.15</v>
      </c>
      <c r="J11" s="32">
        <f t="shared" si="1"/>
        <v>-63</v>
      </c>
      <c r="K11" s="30">
        <v>0</v>
      </c>
      <c r="L11" s="33">
        <f t="shared" si="2"/>
        <v>357</v>
      </c>
      <c r="M11" s="34" t="s">
        <v>96</v>
      </c>
      <c r="N11" s="3" t="s">
        <v>112</v>
      </c>
    </row>
    <row r="12" spans="1:14" ht="18" customHeight="1" x14ac:dyDescent="0.25">
      <c r="A12" s="8" t="s">
        <v>113</v>
      </c>
      <c r="B12" s="8" t="s">
        <v>9</v>
      </c>
      <c r="C12" s="9" t="s">
        <v>114</v>
      </c>
      <c r="D12" s="9" t="s">
        <v>115</v>
      </c>
      <c r="E12" s="9"/>
      <c r="F12" s="35">
        <v>95</v>
      </c>
      <c r="G12" s="11">
        <v>0</v>
      </c>
      <c r="H12" s="36">
        <f t="shared" si="0"/>
        <v>0</v>
      </c>
      <c r="I12" s="11">
        <v>0</v>
      </c>
      <c r="J12" s="37">
        <f t="shared" si="1"/>
        <v>0</v>
      </c>
      <c r="K12" s="35">
        <v>0</v>
      </c>
      <c r="L12" s="38">
        <f t="shared" si="2"/>
        <v>95</v>
      </c>
      <c r="M12" s="34" t="s">
        <v>96</v>
      </c>
      <c r="N12" s="8" t="s">
        <v>114</v>
      </c>
    </row>
    <row r="13" spans="1:14" ht="18" customHeight="1" x14ac:dyDescent="0.25">
      <c r="A13" s="3" t="s">
        <v>116</v>
      </c>
      <c r="B13" s="3" t="s">
        <v>9</v>
      </c>
      <c r="C13" s="4" t="s">
        <v>117</v>
      </c>
      <c r="D13" s="4" t="s">
        <v>103</v>
      </c>
      <c r="E13" s="4" t="s">
        <v>40</v>
      </c>
      <c r="F13" s="30">
        <v>280</v>
      </c>
      <c r="G13" s="6">
        <v>0</v>
      </c>
      <c r="H13" s="31">
        <f t="shared" si="0"/>
        <v>0</v>
      </c>
      <c r="I13" s="6">
        <v>0.15</v>
      </c>
      <c r="J13" s="32">
        <f t="shared" si="1"/>
        <v>-42</v>
      </c>
      <c r="K13" s="30">
        <v>0</v>
      </c>
      <c r="L13" s="33">
        <f t="shared" si="2"/>
        <v>238</v>
      </c>
      <c r="M13" s="34" t="s">
        <v>96</v>
      </c>
      <c r="N13" s="3" t="s">
        <v>118</v>
      </c>
    </row>
    <row r="14" spans="1:14" ht="18" customHeight="1" x14ac:dyDescent="0.25">
      <c r="A14" s="8" t="s">
        <v>119</v>
      </c>
      <c r="B14" s="8" t="s">
        <v>9</v>
      </c>
      <c r="C14" s="9" t="s">
        <v>120</v>
      </c>
      <c r="D14" s="9" t="s">
        <v>121</v>
      </c>
      <c r="E14" s="9"/>
      <c r="F14" s="35">
        <v>120</v>
      </c>
      <c r="G14" s="11">
        <v>0</v>
      </c>
      <c r="H14" s="36">
        <f t="shared" si="0"/>
        <v>0</v>
      </c>
      <c r="I14" s="11">
        <v>0</v>
      </c>
      <c r="J14" s="37">
        <f t="shared" si="1"/>
        <v>0</v>
      </c>
      <c r="K14" s="35">
        <v>0</v>
      </c>
      <c r="L14" s="38">
        <f t="shared" si="2"/>
        <v>120</v>
      </c>
      <c r="M14" s="34" t="s">
        <v>96</v>
      </c>
      <c r="N14" s="8" t="s">
        <v>120</v>
      </c>
    </row>
    <row r="15" spans="1:14" ht="18" customHeight="1" x14ac:dyDescent="0.25">
      <c r="A15" s="3" t="s">
        <v>122</v>
      </c>
      <c r="B15" s="3" t="s">
        <v>9</v>
      </c>
      <c r="C15" s="4" t="s">
        <v>123</v>
      </c>
      <c r="D15" s="4" t="s">
        <v>94</v>
      </c>
      <c r="E15" s="4" t="s">
        <v>95</v>
      </c>
      <c r="F15" s="30">
        <v>175</v>
      </c>
      <c r="G15" s="6">
        <v>0</v>
      </c>
      <c r="H15" s="31">
        <f t="shared" si="0"/>
        <v>0</v>
      </c>
      <c r="I15" s="6">
        <v>0.15</v>
      </c>
      <c r="J15" s="32">
        <f t="shared" si="1"/>
        <v>-26.25</v>
      </c>
      <c r="K15" s="30">
        <v>0</v>
      </c>
      <c r="L15" s="33">
        <f t="shared" si="2"/>
        <v>148.75</v>
      </c>
      <c r="M15" s="34" t="s">
        <v>96</v>
      </c>
      <c r="N15" s="3" t="s">
        <v>124</v>
      </c>
    </row>
    <row r="16" spans="1:14" ht="18" customHeight="1" x14ac:dyDescent="0.25">
      <c r="A16" s="8" t="s">
        <v>125</v>
      </c>
      <c r="B16" s="8" t="s">
        <v>9</v>
      </c>
      <c r="C16" s="9" t="s">
        <v>126</v>
      </c>
      <c r="D16" s="9" t="s">
        <v>127</v>
      </c>
      <c r="E16" s="9"/>
      <c r="F16" s="35">
        <v>60</v>
      </c>
      <c r="G16" s="11">
        <v>0</v>
      </c>
      <c r="H16" s="36">
        <f t="shared" si="0"/>
        <v>0</v>
      </c>
      <c r="I16" s="11">
        <v>0</v>
      </c>
      <c r="J16" s="37">
        <f t="shared" si="1"/>
        <v>0</v>
      </c>
      <c r="K16" s="35">
        <v>0</v>
      </c>
      <c r="L16" s="38">
        <f t="shared" si="2"/>
        <v>60</v>
      </c>
      <c r="M16" s="34" t="s">
        <v>96</v>
      </c>
      <c r="N16" s="8" t="s">
        <v>126</v>
      </c>
    </row>
    <row r="17" spans="1:14" ht="18" customHeight="1" x14ac:dyDescent="0.25">
      <c r="A17" s="3" t="s">
        <v>128</v>
      </c>
      <c r="B17" s="3" t="s">
        <v>9</v>
      </c>
      <c r="C17" s="4" t="s">
        <v>129</v>
      </c>
      <c r="D17" s="4" t="s">
        <v>103</v>
      </c>
      <c r="E17" s="4" t="s">
        <v>40</v>
      </c>
      <c r="F17" s="30">
        <v>390</v>
      </c>
      <c r="G17" s="6">
        <v>0</v>
      </c>
      <c r="H17" s="31">
        <f t="shared" si="0"/>
        <v>0</v>
      </c>
      <c r="I17" s="6">
        <v>0.15</v>
      </c>
      <c r="J17" s="32">
        <f t="shared" si="1"/>
        <v>-58.5</v>
      </c>
      <c r="K17" s="30">
        <v>0</v>
      </c>
      <c r="L17" s="33">
        <f t="shared" si="2"/>
        <v>331.5</v>
      </c>
      <c r="M17" s="34" t="s">
        <v>96</v>
      </c>
      <c r="N17" s="3" t="s">
        <v>130</v>
      </c>
    </row>
    <row r="18" spans="1:14" ht="18" customHeight="1" x14ac:dyDescent="0.25">
      <c r="A18" s="8" t="s">
        <v>131</v>
      </c>
      <c r="B18" s="8" t="s">
        <v>9</v>
      </c>
      <c r="C18" s="9" t="s">
        <v>132</v>
      </c>
      <c r="D18" s="9" t="s">
        <v>133</v>
      </c>
      <c r="E18" s="9"/>
      <c r="F18" s="35">
        <v>155</v>
      </c>
      <c r="G18" s="11">
        <v>0</v>
      </c>
      <c r="H18" s="36">
        <f t="shared" si="0"/>
        <v>0</v>
      </c>
      <c r="I18" s="11">
        <v>0</v>
      </c>
      <c r="J18" s="37">
        <f t="shared" si="1"/>
        <v>0</v>
      </c>
      <c r="K18" s="35">
        <v>0</v>
      </c>
      <c r="L18" s="38">
        <f t="shared" si="2"/>
        <v>155</v>
      </c>
      <c r="M18" s="34" t="s">
        <v>96</v>
      </c>
      <c r="N18" s="8" t="s">
        <v>132</v>
      </c>
    </row>
    <row r="19" spans="1:14" ht="18" customHeight="1" x14ac:dyDescent="0.25">
      <c r="A19" s="3" t="s">
        <v>134</v>
      </c>
      <c r="B19" s="3" t="s">
        <v>9</v>
      </c>
      <c r="C19" s="4" t="s">
        <v>135</v>
      </c>
      <c r="D19" s="4" t="s">
        <v>110</v>
      </c>
      <c r="E19" s="4" t="s">
        <v>111</v>
      </c>
      <c r="F19" s="30">
        <v>510</v>
      </c>
      <c r="G19" s="6">
        <v>0</v>
      </c>
      <c r="H19" s="31">
        <f t="shared" si="0"/>
        <v>0</v>
      </c>
      <c r="I19" s="6">
        <v>0.15</v>
      </c>
      <c r="J19" s="32">
        <f t="shared" si="1"/>
        <v>-76.5</v>
      </c>
      <c r="K19" s="30">
        <v>0</v>
      </c>
      <c r="L19" s="33">
        <f t="shared" si="2"/>
        <v>433.5</v>
      </c>
      <c r="M19" s="34" t="s">
        <v>96</v>
      </c>
      <c r="N19" s="3" t="s">
        <v>136</v>
      </c>
    </row>
    <row r="20" spans="1:14" ht="18" customHeight="1" x14ac:dyDescent="0.25">
      <c r="A20" s="8" t="s">
        <v>137</v>
      </c>
      <c r="B20" s="8" t="s">
        <v>9</v>
      </c>
      <c r="C20" s="9" t="s">
        <v>138</v>
      </c>
      <c r="D20" s="9" t="s">
        <v>139</v>
      </c>
      <c r="E20" s="9"/>
      <c r="F20" s="35">
        <v>130</v>
      </c>
      <c r="G20" s="11">
        <v>0</v>
      </c>
      <c r="H20" s="36">
        <f t="shared" si="0"/>
        <v>0</v>
      </c>
      <c r="I20" s="11">
        <v>0</v>
      </c>
      <c r="J20" s="37">
        <f t="shared" si="1"/>
        <v>0</v>
      </c>
      <c r="K20" s="35">
        <v>0</v>
      </c>
      <c r="L20" s="38">
        <f t="shared" si="2"/>
        <v>130</v>
      </c>
      <c r="M20" s="34" t="s">
        <v>96</v>
      </c>
      <c r="N20" s="8" t="s">
        <v>138</v>
      </c>
    </row>
    <row r="21" spans="1:14" ht="18" customHeight="1" x14ac:dyDescent="0.25">
      <c r="A21" s="3" t="s">
        <v>140</v>
      </c>
      <c r="B21" s="3" t="s">
        <v>9</v>
      </c>
      <c r="C21" s="4" t="s">
        <v>13</v>
      </c>
      <c r="D21" s="4" t="s">
        <v>103</v>
      </c>
      <c r="E21" s="4" t="s">
        <v>40</v>
      </c>
      <c r="F21" s="30">
        <v>228</v>
      </c>
      <c r="G21" s="6">
        <v>0</v>
      </c>
      <c r="H21" s="31">
        <f t="shared" si="0"/>
        <v>0</v>
      </c>
      <c r="I21" s="6">
        <v>0.15</v>
      </c>
      <c r="J21" s="32">
        <f t="shared" si="1"/>
        <v>-34.199999999999996</v>
      </c>
      <c r="K21" s="30">
        <v>0</v>
      </c>
      <c r="L21" s="33">
        <f t="shared" si="2"/>
        <v>193.8</v>
      </c>
      <c r="M21" s="39" t="s">
        <v>141</v>
      </c>
      <c r="N21" s="3"/>
    </row>
    <row r="22" spans="1:14" ht="18" customHeight="1" x14ac:dyDescent="0.25">
      <c r="A22" s="8" t="s">
        <v>142</v>
      </c>
      <c r="B22" s="8" t="s">
        <v>9</v>
      </c>
      <c r="C22" s="9" t="s">
        <v>143</v>
      </c>
      <c r="D22" s="9" t="s">
        <v>144</v>
      </c>
      <c r="E22" s="9"/>
      <c r="F22" s="35">
        <v>75</v>
      </c>
      <c r="G22" s="11">
        <v>0</v>
      </c>
      <c r="H22" s="36">
        <f t="shared" si="0"/>
        <v>0</v>
      </c>
      <c r="I22" s="11">
        <v>0</v>
      </c>
      <c r="J22" s="37">
        <f t="shared" si="1"/>
        <v>0</v>
      </c>
      <c r="K22" s="35">
        <v>0</v>
      </c>
      <c r="L22" s="38">
        <f t="shared" si="2"/>
        <v>75</v>
      </c>
      <c r="M22" s="39" t="s">
        <v>141</v>
      </c>
      <c r="N22" s="8"/>
    </row>
    <row r="23" spans="1:14" ht="18" customHeight="1" x14ac:dyDescent="0.25">
      <c r="A23" s="3" t="s">
        <v>145</v>
      </c>
      <c r="B23" s="3" t="s">
        <v>9</v>
      </c>
      <c r="C23" s="4" t="s">
        <v>146</v>
      </c>
      <c r="D23" s="4" t="s">
        <v>94</v>
      </c>
      <c r="E23" s="4" t="s">
        <v>95</v>
      </c>
      <c r="F23" s="30">
        <v>340</v>
      </c>
      <c r="G23" s="6">
        <v>0</v>
      </c>
      <c r="H23" s="31">
        <f t="shared" si="0"/>
        <v>0</v>
      </c>
      <c r="I23" s="6">
        <v>0.15</v>
      </c>
      <c r="J23" s="32">
        <f t="shared" si="1"/>
        <v>-51</v>
      </c>
      <c r="K23" s="30">
        <v>0</v>
      </c>
      <c r="L23" s="33">
        <f t="shared" si="2"/>
        <v>289</v>
      </c>
      <c r="M23" s="39" t="s">
        <v>141</v>
      </c>
      <c r="N23" s="3"/>
    </row>
    <row r="24" spans="1:14" ht="21.75" customHeight="1" x14ac:dyDescent="0.25">
      <c r="A24" s="73" t="s">
        <v>147</v>
      </c>
      <c r="B24" s="73"/>
      <c r="C24" s="73"/>
      <c r="D24" s="73"/>
      <c r="E24" s="73"/>
      <c r="F24" s="40">
        <f>SUM(F7:F23)</f>
        <v>3718</v>
      </c>
      <c r="H24" s="40">
        <f>SUM(H7:H23)</f>
        <v>0</v>
      </c>
      <c r="J24" s="40">
        <f>SUM(J7:J23)</f>
        <v>-433.2</v>
      </c>
      <c r="K24" s="40">
        <f>SUM(K7:K23)</f>
        <v>0</v>
      </c>
      <c r="L24" s="40">
        <f>SUM(L7:L23)</f>
        <v>3284.8</v>
      </c>
    </row>
    <row r="26" spans="1:14" ht="21.75" customHeight="1" x14ac:dyDescent="0.25">
      <c r="A26" s="74" t="s">
        <v>148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</row>
    <row r="27" spans="1:14" ht="19.5" customHeight="1" x14ac:dyDescent="0.25">
      <c r="A27" s="63" t="s">
        <v>149</v>
      </c>
      <c r="B27" s="63"/>
      <c r="C27" s="63"/>
      <c r="D27" s="63"/>
      <c r="E27" s="63"/>
      <c r="F27" s="63"/>
      <c r="G27" s="63"/>
      <c r="H27" s="63"/>
      <c r="I27" s="63"/>
      <c r="J27" s="63"/>
      <c r="K27" s="67">
        <f>F24</f>
        <v>3718</v>
      </c>
      <c r="L27" s="67"/>
      <c r="M27" s="67"/>
      <c r="N27" s="67"/>
    </row>
    <row r="28" spans="1:14" ht="19.5" customHeight="1" x14ac:dyDescent="0.25">
      <c r="A28" s="63" t="s">
        <v>150</v>
      </c>
      <c r="B28" s="63"/>
      <c r="C28" s="63"/>
      <c r="D28" s="63"/>
      <c r="E28" s="63"/>
      <c r="F28" s="63"/>
      <c r="G28" s="63"/>
      <c r="H28" s="63"/>
      <c r="I28" s="63"/>
      <c r="J28" s="63"/>
      <c r="K28" s="68">
        <f>J24</f>
        <v>-433.2</v>
      </c>
      <c r="L28" s="68"/>
      <c r="M28" s="68"/>
      <c r="N28" s="68"/>
    </row>
    <row r="29" spans="1:14" ht="19.5" customHeight="1" x14ac:dyDescent="0.25">
      <c r="A29" s="63" t="s">
        <v>151</v>
      </c>
      <c r="B29" s="63"/>
      <c r="C29" s="63"/>
      <c r="D29" s="63"/>
      <c r="E29" s="63"/>
      <c r="F29" s="63"/>
      <c r="G29" s="63"/>
      <c r="H29" s="63"/>
      <c r="I29" s="63"/>
      <c r="J29" s="63"/>
      <c r="K29" s="69">
        <f>L24</f>
        <v>3284.8</v>
      </c>
      <c r="L29" s="69"/>
      <c r="M29" s="69"/>
      <c r="N29" s="69"/>
    </row>
    <row r="30" spans="1:14" ht="19.5" customHeight="1" x14ac:dyDescent="0.25">
      <c r="A30" s="63" t="s">
        <v>152</v>
      </c>
      <c r="B30" s="63"/>
      <c r="C30" s="63"/>
      <c r="D30" s="63"/>
      <c r="E30" s="63"/>
      <c r="F30" s="63"/>
      <c r="G30" s="63"/>
      <c r="H30" s="63"/>
      <c r="I30" s="63"/>
      <c r="J30" s="63"/>
      <c r="K30" s="64">
        <f>COUNTIF(M7:M23,"Cobrada")</f>
        <v>14</v>
      </c>
      <c r="L30" s="64"/>
      <c r="M30" s="64"/>
      <c r="N30" s="64"/>
    </row>
    <row r="31" spans="1:14" ht="19.5" customHeight="1" x14ac:dyDescent="0.25">
      <c r="A31" s="63" t="s">
        <v>153</v>
      </c>
      <c r="B31" s="63"/>
      <c r="C31" s="63"/>
      <c r="D31" s="63"/>
      <c r="E31" s="63"/>
      <c r="F31" s="63"/>
      <c r="G31" s="63"/>
      <c r="H31" s="63"/>
      <c r="I31" s="63"/>
      <c r="J31" s="63"/>
      <c r="K31" s="65">
        <f>COUNTIF(M7:M23,"Pendiente")</f>
        <v>3</v>
      </c>
      <c r="L31" s="65"/>
      <c r="M31" s="65"/>
      <c r="N31" s="65"/>
    </row>
    <row r="32" spans="1:14" ht="19.5" customHeight="1" x14ac:dyDescent="0.25">
      <c r="A32" s="63" t="s">
        <v>154</v>
      </c>
      <c r="B32" s="63"/>
      <c r="C32" s="63"/>
      <c r="D32" s="63"/>
      <c r="E32" s="63"/>
      <c r="F32" s="63"/>
      <c r="G32" s="63"/>
      <c r="H32" s="63"/>
      <c r="I32" s="63"/>
      <c r="J32" s="63"/>
      <c r="K32" s="66">
        <f>SUMIF(M7:M23,"Pendiente",L7:L23)</f>
        <v>557.79999999999995</v>
      </c>
      <c r="L32" s="66"/>
      <c r="M32" s="66"/>
      <c r="N32" s="66"/>
    </row>
  </sheetData>
  <mergeCells count="17">
    <mergeCell ref="A1:N2"/>
    <mergeCell ref="A3:N3"/>
    <mergeCell ref="A4:N4"/>
    <mergeCell ref="A24:E24"/>
    <mergeCell ref="A26:N26"/>
    <mergeCell ref="A27:J27"/>
    <mergeCell ref="K27:N27"/>
    <mergeCell ref="A28:J28"/>
    <mergeCell ref="K28:N28"/>
    <mergeCell ref="A29:J29"/>
    <mergeCell ref="K29:N29"/>
    <mergeCell ref="A30:J30"/>
    <mergeCell ref="K30:N30"/>
    <mergeCell ref="A31:J31"/>
    <mergeCell ref="K31:N31"/>
    <mergeCell ref="A32:J32"/>
    <mergeCell ref="K32:N3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5631"/>
  </sheetPr>
  <dimension ref="A1:F25"/>
  <sheetViews>
    <sheetView showGridLines="0" zoomScaleNormal="100" workbookViewId="0"/>
  </sheetViews>
  <sheetFormatPr baseColWidth="10" defaultColWidth="8.7109375" defaultRowHeight="15" x14ac:dyDescent="0.25"/>
  <cols>
    <col min="1" max="1" width="100" customWidth="1"/>
  </cols>
  <sheetData>
    <row r="1" spans="1:6" ht="30" customHeight="1" x14ac:dyDescent="0.25">
      <c r="A1" s="70" t="s">
        <v>155</v>
      </c>
      <c r="B1" s="70"/>
      <c r="C1" s="70"/>
      <c r="D1" s="70"/>
      <c r="E1" s="70"/>
      <c r="F1" s="70"/>
    </row>
    <row r="2" spans="1:6" ht="9.75" customHeight="1" x14ac:dyDescent="0.25">
      <c r="A2" s="70"/>
      <c r="B2" s="70"/>
      <c r="C2" s="70"/>
      <c r="D2" s="70"/>
      <c r="E2" s="70"/>
      <c r="F2" s="70"/>
    </row>
    <row r="3" spans="1:6" ht="19.5" customHeight="1" x14ac:dyDescent="0.25">
      <c r="A3" s="78" t="s">
        <v>156</v>
      </c>
      <c r="B3" s="78"/>
      <c r="C3" s="78"/>
      <c r="D3" s="78"/>
      <c r="E3" s="78"/>
      <c r="F3" s="78"/>
    </row>
    <row r="4" spans="1:6" ht="324.75" customHeight="1" x14ac:dyDescent="0.25">
      <c r="A4" s="76" t="s">
        <v>157</v>
      </c>
      <c r="B4" s="76"/>
      <c r="C4" s="76"/>
      <c r="D4" s="76"/>
      <c r="E4" s="76"/>
      <c r="F4" s="76"/>
    </row>
    <row r="5" spans="1:6" x14ac:dyDescent="0.25">
      <c r="A5" s="76"/>
      <c r="B5" s="76"/>
      <c r="C5" s="76"/>
      <c r="D5" s="76"/>
      <c r="E5" s="76"/>
      <c r="F5" s="76"/>
    </row>
    <row r="6" spans="1:6" x14ac:dyDescent="0.25">
      <c r="A6" s="76"/>
      <c r="B6" s="76"/>
      <c r="C6" s="76"/>
      <c r="D6" s="76"/>
      <c r="E6" s="76"/>
      <c r="F6" s="76"/>
    </row>
    <row r="7" spans="1:6" x14ac:dyDescent="0.25">
      <c r="A7" s="76"/>
      <c r="B7" s="76"/>
      <c r="C7" s="76"/>
      <c r="D7" s="76"/>
      <c r="E7" s="76"/>
      <c r="F7" s="76"/>
    </row>
    <row r="9" spans="1:6" ht="19.5" customHeight="1" x14ac:dyDescent="0.25">
      <c r="A9" s="79" t="s">
        <v>158</v>
      </c>
      <c r="B9" s="79"/>
      <c r="C9" s="79"/>
      <c r="D9" s="79"/>
      <c r="E9" s="79"/>
      <c r="F9" s="79"/>
    </row>
    <row r="10" spans="1:6" ht="168.75" customHeight="1" x14ac:dyDescent="0.25">
      <c r="A10" s="76" t="s">
        <v>159</v>
      </c>
      <c r="B10" s="76"/>
      <c r="C10" s="76"/>
      <c r="D10" s="76"/>
      <c r="E10" s="76"/>
      <c r="F10" s="76"/>
    </row>
    <row r="11" spans="1:6" x14ac:dyDescent="0.25">
      <c r="A11" s="76"/>
      <c r="B11" s="76"/>
      <c r="C11" s="76"/>
      <c r="D11" s="76"/>
      <c r="E11" s="76"/>
      <c r="F11" s="76"/>
    </row>
    <row r="12" spans="1:6" x14ac:dyDescent="0.25">
      <c r="A12" s="76"/>
      <c r="B12" s="76"/>
      <c r="C12" s="76"/>
      <c r="D12" s="76"/>
      <c r="E12" s="76"/>
      <c r="F12" s="76"/>
    </row>
    <row r="13" spans="1:6" x14ac:dyDescent="0.25">
      <c r="A13" s="76"/>
      <c r="B13" s="76"/>
      <c r="C13" s="76"/>
      <c r="D13" s="76"/>
      <c r="E13" s="76"/>
      <c r="F13" s="76"/>
    </row>
    <row r="15" spans="1:6" ht="19.5" customHeight="1" x14ac:dyDescent="0.25">
      <c r="A15" s="75" t="s">
        <v>160</v>
      </c>
      <c r="B15" s="75"/>
      <c r="C15" s="75"/>
      <c r="D15" s="75"/>
      <c r="E15" s="75"/>
      <c r="F15" s="75"/>
    </row>
    <row r="16" spans="1:6" ht="156" customHeight="1" x14ac:dyDescent="0.25">
      <c r="A16" s="76" t="s">
        <v>161</v>
      </c>
      <c r="B16" s="76"/>
      <c r="C16" s="76"/>
      <c r="D16" s="76"/>
      <c r="E16" s="76"/>
      <c r="F16" s="76"/>
    </row>
    <row r="17" spans="1:6" x14ac:dyDescent="0.25">
      <c r="A17" s="76"/>
      <c r="B17" s="76"/>
      <c r="C17" s="76"/>
      <c r="D17" s="76"/>
      <c r="E17" s="76"/>
      <c r="F17" s="76"/>
    </row>
    <row r="18" spans="1:6" x14ac:dyDescent="0.25">
      <c r="A18" s="76"/>
      <c r="B18" s="76"/>
      <c r="C18" s="76"/>
      <c r="D18" s="76"/>
      <c r="E18" s="76"/>
      <c r="F18" s="76"/>
    </row>
    <row r="19" spans="1:6" x14ac:dyDescent="0.25">
      <c r="A19" s="76"/>
      <c r="B19" s="76"/>
      <c r="C19" s="76"/>
      <c r="D19" s="76"/>
      <c r="E19" s="76"/>
      <c r="F19" s="76"/>
    </row>
    <row r="21" spans="1:6" ht="19.5" customHeight="1" x14ac:dyDescent="0.25">
      <c r="A21" s="77" t="s">
        <v>162</v>
      </c>
      <c r="B21" s="77"/>
      <c r="C21" s="77"/>
      <c r="D21" s="77"/>
      <c r="E21" s="77"/>
      <c r="F21" s="77"/>
    </row>
    <row r="22" spans="1:6" ht="90.75" customHeight="1" x14ac:dyDescent="0.25">
      <c r="A22" s="76" t="s">
        <v>163</v>
      </c>
      <c r="B22" s="76"/>
      <c r="C22" s="76"/>
      <c r="D22" s="76"/>
      <c r="E22" s="76"/>
      <c r="F22" s="76"/>
    </row>
    <row r="23" spans="1:6" x14ac:dyDescent="0.25">
      <c r="A23" s="76"/>
      <c r="B23" s="76"/>
      <c r="C23" s="76"/>
      <c r="D23" s="76"/>
      <c r="E23" s="76"/>
      <c r="F23" s="76"/>
    </row>
    <row r="24" spans="1:6" x14ac:dyDescent="0.25">
      <c r="A24" s="76"/>
      <c r="B24" s="76"/>
      <c r="C24" s="76"/>
      <c r="D24" s="76"/>
      <c r="E24" s="76"/>
      <c r="F24" s="76"/>
    </row>
    <row r="25" spans="1:6" x14ac:dyDescent="0.25">
      <c r="A25" s="76"/>
      <c r="B25" s="76"/>
      <c r="C25" s="76"/>
      <c r="D25" s="76"/>
      <c r="E25" s="76"/>
      <c r="F25" s="76"/>
    </row>
  </sheetData>
  <mergeCells count="9">
    <mergeCell ref="A15:F15"/>
    <mergeCell ref="A16:F19"/>
    <mergeCell ref="A21:F21"/>
    <mergeCell ref="A22:F25"/>
    <mergeCell ref="A1:F2"/>
    <mergeCell ref="A3:F3"/>
    <mergeCell ref="A4:F7"/>
    <mergeCell ref="A9:F9"/>
    <mergeCell ref="A10:F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Factura</vt:lpstr>
      <vt:lpstr>Registro de Facturas</vt:lpstr>
      <vt:lpstr>Instrucciones</vt:lpstr>
      <vt:lpstr>Factura!Druckbereich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2026-05-28T05:08:13Z</dcterms:created>
  <dcterms:modified xsi:type="dcterms:W3CDTF">2026-05-28T14:28:41Z</dcterms:modified>
  <dc:language>en-US</dc:language>
</cp:coreProperties>
</file>