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Factura\autonomo\"/>
    </mc:Choice>
  </mc:AlternateContent>
  <xr:revisionPtr revIDLastSave="0" documentId="13_ncr:1_{1BAE5160-2A87-4F08-A80C-AD9E78D373CC}" xr6:coauthVersionLast="47" xr6:coauthVersionMax="47" xr10:uidLastSave="{00000000-0000-0000-0000-000000000000}"/>
  <bookViews>
    <workbookView xWindow="-28920" yWindow="-120" windowWidth="29040" windowHeight="15720" tabRatio="500" xr2:uid="{00000000-000D-0000-FFFF-FFFF00000000}"/>
  </bookViews>
  <sheets>
    <sheet name="Factura" sheetId="1" r:id="rId1"/>
    <sheet name="Registro Anual" sheetId="2" r:id="rId2"/>
    <sheet name="Resumen Trimestral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32" i="1" l="1" a="1"/>
  <c r="H32" i="1" s="1"/>
  <c r="H31" i="1" a="1"/>
  <c r="H31" i="1" s="1"/>
  <c r="H30" i="1" a="1"/>
  <c r="H30" i="1" s="1"/>
  <c r="F9" i="3"/>
  <c r="E9" i="3"/>
  <c r="D9" i="3"/>
  <c r="C9" i="3"/>
  <c r="H14" i="2"/>
  <c r="G14" i="2"/>
  <c r="F14" i="2"/>
  <c r="E14" i="2"/>
  <c r="H27" i="1"/>
  <c r="H26" i="1"/>
  <c r="H25" i="1"/>
  <c r="H24" i="1"/>
  <c r="H23" i="1"/>
  <c r="H29" i="1" s="1"/>
  <c r="H22" i="1"/>
  <c r="H21" i="1"/>
  <c r="H20" i="1"/>
  <c r="H19" i="1"/>
  <c r="H18" i="1"/>
  <c r="H33" i="1" l="1"/>
  <c r="H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<sst xmlns="http://schemas.openxmlformats.org/spreadsheetml/2006/main" count="128" uniqueCount="107">
  <si>
    <t>RUBÉN VEGA DISEÑO</t>
  </si>
  <si>
    <t>Calle del Pinar, 14, 2.º B</t>
  </si>
  <si>
    <t>28006 Madrid, España</t>
  </si>
  <si>
    <t>ruben@rvdiseno.es  |  +34 612 345 678</t>
  </si>
  <si>
    <t>NIF: 47823651N</t>
  </si>
  <si>
    <t>IBAN: ES82 0049 1805 9123 4567 8901</t>
  </si>
  <si>
    <t>DATOS DEL CLIENTE</t>
  </si>
  <si>
    <t>Nº Factura:</t>
  </si>
  <si>
    <t>2026-RV-008</t>
  </si>
  <si>
    <t>Empresa:</t>
  </si>
  <si>
    <t>Soluciones Ágiles, S.L.</t>
  </si>
  <si>
    <t>Fecha emisión:</t>
  </si>
  <si>
    <t>15/05/2026</t>
  </si>
  <si>
    <t>NIF/CIF:</t>
  </si>
  <si>
    <t>B-87654321</t>
  </si>
  <si>
    <t>Fecha vencim.:</t>
  </si>
  <si>
    <t>30/05/2026</t>
  </si>
  <si>
    <t>Dirección:</t>
  </si>
  <si>
    <t>Avda. de Castilla, 88</t>
  </si>
  <si>
    <t>Forma de pago:</t>
  </si>
  <si>
    <t>Transferencia bancaria</t>
  </si>
  <si>
    <t>Población:</t>
  </si>
  <si>
    <t>41001 Sevilla</t>
  </si>
  <si>
    <t>Contacto:</t>
  </si>
  <si>
    <t>info@solucionesagiles.com</t>
  </si>
  <si>
    <t>CONCEPTO / DESCRIPCIÓN</t>
  </si>
  <si>
    <t>CANTIDAD</t>
  </si>
  <si>
    <t>PRECIO UNIT.</t>
  </si>
  <si>
    <t>DTO. %</t>
  </si>
  <si>
    <t>TIPO IVA</t>
  </si>
  <si>
    <t>IMPORTE</t>
  </si>
  <si>
    <t>Diseño de identidad corporativa (logotipo + manual de marca)</t>
  </si>
  <si>
    <t>21%</t>
  </si>
  <si>
    <t>Maquetación catálogo de producto (32 páginas)</t>
  </si>
  <si>
    <t>Sesión de fotografía de producto (4 horas)</t>
  </si>
  <si>
    <t>Retoque digital y selección de imágenes (hasta 80 fotos)</t>
  </si>
  <si>
    <t>Gestión redes sociales – mayo 2026 (pack mensual)</t>
  </si>
  <si>
    <t>BASE IMPONIBLE</t>
  </si>
  <si>
    <t>IVA 21%</t>
  </si>
  <si>
    <t>IVA 10%</t>
  </si>
  <si>
    <t>IVA 4%</t>
  </si>
  <si>
    <t>RETENCIÓN IRPF (15%)</t>
  </si>
  <si>
    <t>TOTAL A PAGAR</t>
  </si>
  <si>
    <t>OBSERVACIONES Y CONDICIONES DE PAGO</t>
  </si>
  <si>
    <t>· Pago mediante transferencia bancaria en un plazo máximo de 15 días desde la fecha de emisión.</t>
  </si>
  <si>
    <t>· En caso de demora en el pago se aplicarán los intereses legales vigentes según la Ley 3/2004.</t>
  </si>
  <si>
    <t>· Esta factura cumple con el Reglamento de Facturación (RD 1619/2012). Serie: RV / Año: 2026.</t>
  </si>
  <si>
    <t>REGISTRO DE FACTURAS EMITIDAS – 2026</t>
  </si>
  <si>
    <t>Rubén Vega Diseño  ·  NIF: 47823651N  ·  Año fiscal 2026</t>
  </si>
  <si>
    <t>Nº Factura</t>
  </si>
  <si>
    <t>Cliente</t>
  </si>
  <si>
    <t>NIF Cliente</t>
  </si>
  <si>
    <t>Fecha Emisión</t>
  </si>
  <si>
    <t>Base Imponible</t>
  </si>
  <si>
    <t>IVA (€)</t>
  </si>
  <si>
    <t>IRPF (€)</t>
  </si>
  <si>
    <t>Total Factura</t>
  </si>
  <si>
    <t>Fecha Cobro</t>
  </si>
  <si>
    <t>Estado</t>
  </si>
  <si>
    <t>2026-RV-001</t>
  </si>
  <si>
    <t>Agencia Creanova, S.L.</t>
  </si>
  <si>
    <t>B-12345678</t>
  </si>
  <si>
    <t>10/01/2026</t>
  </si>
  <si>
    <t>15/01/2026</t>
  </si>
  <si>
    <t>Cobrada</t>
  </si>
  <si>
    <t>2026-RV-002</t>
  </si>
  <si>
    <t>Editorial Nortemás</t>
  </si>
  <si>
    <t>B-98765432</t>
  </si>
  <si>
    <t>22/01/2026</t>
  </si>
  <si>
    <t>05/02/2026</t>
  </si>
  <si>
    <t>2026-RV-003</t>
  </si>
  <si>
    <t>Clínica Dental Oriz, S.L.</t>
  </si>
  <si>
    <t>B-11223344</t>
  </si>
  <si>
    <t>03/02/2026</t>
  </si>
  <si>
    <t>20/02/2026</t>
  </si>
  <si>
    <t>2026-RV-004</t>
  </si>
  <si>
    <t>Consulting Nordés</t>
  </si>
  <si>
    <t>B-44556677</t>
  </si>
  <si>
    <t>14/02/2026</t>
  </si>
  <si>
    <t>Pendiente</t>
  </si>
  <si>
    <t>2026-RV-005</t>
  </si>
  <si>
    <t>Tech Boost, S.L.</t>
  </si>
  <si>
    <t>B-77889900</t>
  </si>
  <si>
    <t>01/03/2026</t>
  </si>
  <si>
    <t>2026-RV-006</t>
  </si>
  <si>
    <t>Autoescuela Mirón</t>
  </si>
  <si>
    <t>B-33445566</t>
  </si>
  <si>
    <t>18/03/2026</t>
  </si>
  <si>
    <t>25/03/2026</t>
  </si>
  <si>
    <t>2026-RV-007</t>
  </si>
  <si>
    <t>10/04/2026</t>
  </si>
  <si>
    <t>Emitida</t>
  </si>
  <si>
    <t>TOTALES</t>
  </si>
  <si>
    <t>RESUMEN TRIMESTRAL – MODELO 130 / 303</t>
  </si>
  <si>
    <t>Datos orientativos para la liquidación trimestral de IVA (303) e IRPF (130)</t>
  </si>
  <si>
    <t>Trimestre</t>
  </si>
  <si>
    <t>IVA Devengado</t>
  </si>
  <si>
    <t>IRPF Retenido</t>
  </si>
  <si>
    <t>Cuota Neta IVA</t>
  </si>
  <si>
    <t>Pago Fracc. IRPF</t>
  </si>
  <si>
    <t>1T (Ene-Mar)</t>
  </si>
  <si>
    <t>2T (Abr-Jun)</t>
  </si>
  <si>
    <t>3T (Jul-Sep)</t>
  </si>
  <si>
    <t>4T (Oct-Dic)</t>
  </si>
  <si>
    <t>TOTAL ANUAL</t>
  </si>
  <si>
    <t>⚠  NOTA: Los importes del Resumen Trimestral son orientativos. Verifique siempre con su asesor fiscal.</t>
  </si>
  <si>
    <t xml:space="preserve">  F A C T U R A    D E    A U T O N O M 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</si>
</sst>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€&quot;"/>
  </numFmts>
  <fonts count="20" x14ac:knownFonts="1">
    <font>
      <sz val="11"/>
      <color theme="1"/>
      <name val="Calibri"/>
      <family val="2"/>
      <charset val="1"/>
    </font>
    <font>
      <b/>
      <sz val="20"/>
      <color rgb="FFFFFFFF"/>
      <name val="Arial"/>
      <charset val="1"/>
    </font>
    <font>
      <sz val="9"/>
      <color rgb="FFAACCEE"/>
      <name val="Arial"/>
      <charset val="1"/>
    </font>
    <font>
      <b/>
      <sz val="14"/>
      <color rgb="FFFFFFFF"/>
      <name val="Arial"/>
      <charset val="1"/>
    </font>
    <font>
      <b/>
      <sz val="8"/>
      <color rgb="FFFFFFFF"/>
      <name val="Arial"/>
      <charset val="1"/>
    </font>
    <font>
      <b/>
      <sz val="9"/>
      <color rgb="FF2E6DA4"/>
      <name val="Arial"/>
      <charset val="1"/>
    </font>
    <font>
      <b/>
      <sz val="9"/>
      <color rgb="FF000000"/>
      <name val="Arial"/>
      <charset val="1"/>
    </font>
    <font>
      <sz val="9"/>
      <color rgb="FF000000"/>
      <name val="Arial"/>
      <charset val="1"/>
    </font>
    <font>
      <b/>
      <sz val="9"/>
      <color rgb="FFFFFFFF"/>
      <name val="Arial"/>
      <charset val="1"/>
    </font>
    <font>
      <sz val="9"/>
      <color rgb="FF0000CC"/>
      <name val="Arial"/>
      <charset val="1"/>
    </font>
    <font>
      <sz val="8"/>
      <color rgb="FF555555"/>
      <name val="Arial"/>
      <charset val="1"/>
    </font>
    <font>
      <b/>
      <sz val="16"/>
      <color rgb="FFFFFFFF"/>
      <name val="Arial"/>
      <charset val="1"/>
    </font>
    <font>
      <sz val="9"/>
      <color rgb="FF888888"/>
      <name val="Arial"/>
      <charset val="1"/>
    </font>
    <font>
      <b/>
      <sz val="9"/>
      <color rgb="FF2E7D32"/>
      <name val="Arial"/>
      <charset val="1"/>
    </font>
    <font>
      <b/>
      <sz val="9"/>
      <color rgb="FFE65100"/>
      <name val="Arial"/>
      <charset val="1"/>
    </font>
    <font>
      <b/>
      <sz val="9"/>
      <color rgb="FF1565C0"/>
      <name val="Arial"/>
      <charset val="1"/>
    </font>
    <font>
      <b/>
      <sz val="10"/>
      <color rgb="FFFFFFFF"/>
      <name val="Arial"/>
      <charset val="1"/>
    </font>
    <font>
      <b/>
      <sz val="15"/>
      <color rgb="FFFFFFFF"/>
      <name val="Arial"/>
      <charset val="1"/>
    </font>
    <font>
      <i/>
      <sz val="8"/>
      <color rgb="FFB71C1C"/>
      <name val="Arial"/>
      <charset val="1"/>
    </font>
    <font>
      <b/>
      <sz val="11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0F0F0"/>
        <bgColor rgb="FFF5F5F5"/>
      </patternFill>
    </fill>
    <fill>
      <patternFill patternType="solid">
        <fgColor rgb="FF1A2E44"/>
        <bgColor rgb="FF003366"/>
      </patternFill>
    </fill>
    <fill>
      <patternFill patternType="solid">
        <fgColor rgb="FF2E6DA4"/>
        <bgColor rgb="FF1565C0"/>
      </patternFill>
    </fill>
    <fill>
      <patternFill patternType="solid">
        <fgColor rgb="FFFFFFFF"/>
        <bgColor rgb="FFF5F5F5"/>
      </patternFill>
    </fill>
    <fill>
      <patternFill patternType="solid">
        <fgColor rgb="FFF5F5F5"/>
        <bgColor rgb="FFF0F0F0"/>
      </patternFill>
    </fill>
    <fill>
      <patternFill patternType="solid">
        <fgColor rgb="FFFFEBEE"/>
        <bgColor rgb="FFFFF3E0"/>
      </patternFill>
    </fill>
    <fill>
      <patternFill patternType="solid">
        <fgColor rgb="FFE8F5E9"/>
        <bgColor rgb="FFF0F0F0"/>
      </patternFill>
    </fill>
    <fill>
      <patternFill patternType="solid">
        <fgColor rgb="FFFFF3E0"/>
        <bgColor rgb="FFFFEBEE"/>
      </patternFill>
    </fill>
    <fill>
      <patternFill patternType="solid">
        <fgColor rgb="FFE3F2FD"/>
        <bgColor rgb="FFE8F5E9"/>
      </patternFill>
    </fill>
    <fill>
      <patternFill patternType="solid">
        <fgColor theme="3" tint="0.39997558519241921"/>
        <bgColor rgb="FFF5F5F5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8" fillId="3" borderId="0" xfId="0" applyFont="1" applyFill="1" applyAlignment="1">
      <alignment horizontal="left" vertical="center"/>
    </xf>
    <xf numFmtId="0" fontId="7" fillId="7" borderId="2" xfId="0" applyFont="1" applyFill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6" fillId="6" borderId="2" xfId="0" applyFont="1" applyFill="1" applyBorder="1" applyAlignment="1">
      <alignment horizontal="right" vertical="center"/>
    </xf>
    <xf numFmtId="0" fontId="7" fillId="6" borderId="2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0" fontId="1" fillId="3" borderId="0" xfId="0" applyFont="1" applyFill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5" fillId="0" borderId="0" xfId="0" applyFont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4" fontId="7" fillId="5" borderId="3" xfId="0" applyNumberFormat="1" applyFont="1" applyFill="1" applyBorder="1" applyAlignment="1">
      <alignment horizontal="center" vertical="center"/>
    </xf>
    <xf numFmtId="164" fontId="9" fillId="5" borderId="3" xfId="0" applyNumberFormat="1" applyFont="1" applyFill="1" applyBorder="1" applyAlignment="1">
      <alignment horizontal="right" vertical="center"/>
    </xf>
    <xf numFmtId="9" fontId="9" fillId="5" borderId="3" xfId="0" applyNumberFormat="1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164" fontId="7" fillId="5" borderId="3" xfId="0" applyNumberFormat="1" applyFont="1" applyFill="1" applyBorder="1" applyAlignment="1">
      <alignment horizontal="right" vertical="center"/>
    </xf>
    <xf numFmtId="4" fontId="7" fillId="6" borderId="3" xfId="0" applyNumberFormat="1" applyFont="1" applyFill="1" applyBorder="1" applyAlignment="1">
      <alignment horizontal="center" vertical="center"/>
    </xf>
    <xf numFmtId="164" fontId="9" fillId="6" borderId="3" xfId="0" applyNumberFormat="1" applyFont="1" applyFill="1" applyBorder="1" applyAlignment="1">
      <alignment horizontal="right" vertical="center"/>
    </xf>
    <xf numFmtId="9" fontId="9" fillId="6" borderId="3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164" fontId="7" fillId="6" borderId="3" xfId="0" applyNumberFormat="1" applyFont="1" applyFill="1" applyBorder="1" applyAlignment="1">
      <alignment horizontal="right" vertical="center"/>
    </xf>
    <xf numFmtId="164" fontId="6" fillId="6" borderId="3" xfId="0" applyNumberFormat="1" applyFont="1" applyFill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164" fontId="7" fillId="7" borderId="3" xfId="0" applyNumberFormat="1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164" fontId="7" fillId="5" borderId="3" xfId="0" applyNumberFormat="1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164" fontId="7" fillId="6" borderId="3" xfId="0" applyNumberFormat="1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/>
    </xf>
    <xf numFmtId="0" fontId="15" fillId="10" borderId="3" xfId="0" applyFont="1" applyFill="1" applyBorder="1" applyAlignment="1">
      <alignment horizontal="center" vertical="center"/>
    </xf>
    <xf numFmtId="164" fontId="16" fillId="3" borderId="3" xfId="0" applyNumberFormat="1" applyFont="1" applyFill="1" applyBorder="1" applyAlignment="1">
      <alignment horizontal="right" vertical="center"/>
    </xf>
    <xf numFmtId="0" fontId="0" fillId="3" borderId="3" xfId="0" applyFill="1" applyBorder="1"/>
    <xf numFmtId="0" fontId="16" fillId="3" borderId="3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11" borderId="0" xfId="0" applyFont="1" applyFill="1" applyAlignment="1">
      <alignment horizontal="center" vertical="center"/>
    </xf>
    <xf numFmtId="0" fontId="19" fillId="4" borderId="4" xfId="0" applyFont="1" applyFill="1" applyBorder="1" applyAlignment="1">
      <alignment horizontal="right" vertical="center"/>
    </xf>
    <xf numFmtId="164" fontId="19" fillId="4" borderId="5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88888"/>
      <rgbColor rgb="FF9999FF"/>
      <rgbColor rgb="FF993366"/>
      <rgbColor rgb="FFFFF3E0"/>
      <rgbColor rgb="FFE3F2FD"/>
      <rgbColor rgb="FF660066"/>
      <rgbColor rgb="FFFF8080"/>
      <rgbColor rgb="FF1565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F5E9"/>
      <rgbColor rgb="FFF0F0F0"/>
      <rgbColor rgb="FFF5F5F5"/>
      <rgbColor rgb="FFAACCEE"/>
      <rgbColor rgb="FFFF99CC"/>
      <rgbColor rgb="FFCC99FF"/>
      <rgbColor rgb="FFFFEBEE"/>
      <rgbColor rgb="FF2E6DA4"/>
      <rgbColor rgb="FF33CCCC"/>
      <rgbColor rgb="FF99CC00"/>
      <rgbColor rgb="FFFFCC00"/>
      <rgbColor rgb="FFFF9900"/>
      <rgbColor rgb="FFE65100"/>
      <rgbColor rgb="FF555555"/>
      <rgbColor rgb="FF969696"/>
      <rgbColor rgb="FF003366"/>
      <rgbColor rgb="FF2E7D32"/>
      <rgbColor rgb="FF003300"/>
      <rgbColor rgb="FF333300"/>
      <rgbColor rgb="FFB71C1C"/>
      <rgbColor rgb="FF993366"/>
      <rgbColor rgb="FF333399"/>
      <rgbColor rgb="FF1A2E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V41"/>
  <sheetViews>
    <sheetView showGridLines="0" tabSelected="1" zoomScale="90" zoomScaleNormal="90" workbookViewId="0">
      <selection activeCell="B35" sqref="B35:H35"/>
    </sheetView>
  </sheetViews>
  <sheetFormatPr baseColWidth="10" defaultColWidth="8.7109375" defaultRowHeight="15" x14ac:dyDescent="0.25"/>
  <cols>
    <col min="1" max="1" width="2" customWidth="1"/>
    <col min="2" max="2" width="18" customWidth="1"/>
    <col min="3" max="3" width="32" customWidth="1"/>
    <col min="4" max="4" width="9.85546875" bestFit="1" customWidth="1"/>
    <col min="5" max="5" width="12" customWidth="1"/>
    <col min="6" max="6" width="10" customWidth="1"/>
    <col min="7" max="7" width="8.5703125" bestFit="1" customWidth="1"/>
    <col min="8" max="8" width="10.7109375" bestFit="1" customWidth="1"/>
    <col min="9" max="74" width="2" customWidth="1"/>
  </cols>
  <sheetData>
    <row r="1" spans="1:74" ht="7.5" customHeight="1" x14ac:dyDescent="0.25">
      <c r="A1" s="13"/>
      <c r="B1" s="14"/>
      <c r="C1" s="14"/>
      <c r="D1" s="14"/>
      <c r="E1" s="14"/>
      <c r="F1" s="14"/>
      <c r="G1" s="14"/>
      <c r="H1" s="14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</row>
    <row r="2" spans="1:74" ht="36" customHeight="1" x14ac:dyDescent="0.25">
      <c r="A2" s="13"/>
      <c r="B2" s="12" t="s">
        <v>0</v>
      </c>
      <c r="C2" s="12"/>
      <c r="D2" s="12"/>
      <c r="E2" s="11" t="s">
        <v>1</v>
      </c>
      <c r="F2" s="11"/>
      <c r="G2" s="11"/>
      <c r="H2" s="11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</row>
    <row r="3" spans="1:74" ht="15.75" customHeight="1" x14ac:dyDescent="0.25">
      <c r="A3" s="13"/>
      <c r="B3" s="12"/>
      <c r="C3" s="12"/>
      <c r="D3" s="12"/>
      <c r="E3" s="11" t="s">
        <v>2</v>
      </c>
      <c r="F3" s="11"/>
      <c r="G3" s="11"/>
      <c r="H3" s="11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</row>
    <row r="4" spans="1:74" ht="15.75" customHeight="1" x14ac:dyDescent="0.25">
      <c r="A4" s="13"/>
      <c r="B4" s="12"/>
      <c r="C4" s="12"/>
      <c r="D4" s="12"/>
      <c r="E4" s="11" t="s">
        <v>3</v>
      </c>
      <c r="F4" s="11"/>
      <c r="G4" s="11"/>
      <c r="H4" s="11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</row>
    <row r="5" spans="1:74" ht="15.75" customHeight="1" x14ac:dyDescent="0.25">
      <c r="A5" s="13"/>
      <c r="B5" s="12"/>
      <c r="C5" s="12"/>
      <c r="D5" s="12"/>
      <c r="E5" s="11" t="s">
        <v>4</v>
      </c>
      <c r="F5" s="11"/>
      <c r="G5" s="11"/>
      <c r="H5" s="11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</row>
    <row r="6" spans="1:74" ht="15.75" customHeight="1" x14ac:dyDescent="0.25">
      <c r="A6" s="13"/>
      <c r="B6" s="12"/>
      <c r="C6" s="12"/>
      <c r="D6" s="12"/>
      <c r="E6" s="11" t="s">
        <v>5</v>
      </c>
      <c r="F6" s="11"/>
      <c r="G6" s="11"/>
      <c r="H6" s="11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</row>
    <row r="7" spans="1:74" ht="15.75" customHeight="1" x14ac:dyDescent="0.25">
      <c r="A7" s="13"/>
      <c r="B7" s="12"/>
      <c r="C7" s="12"/>
      <c r="D7" s="12"/>
      <c r="E7" s="14"/>
      <c r="F7" s="14"/>
      <c r="G7" s="14"/>
      <c r="H7" s="14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</row>
    <row r="8" spans="1:74" ht="30" customHeight="1" x14ac:dyDescent="0.25">
      <c r="A8" s="47"/>
      <c r="B8" s="48" t="s">
        <v>106</v>
      </c>
      <c r="C8" s="48"/>
      <c r="D8" s="48"/>
      <c r="E8" s="48"/>
      <c r="F8" s="48"/>
      <c r="G8" s="48"/>
      <c r="H8" s="48"/>
      <c r="I8" s="47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</row>
    <row r="9" spans="1:74" ht="16.5" customHeight="1" x14ac:dyDescent="0.25">
      <c r="A9" s="13"/>
      <c r="F9" s="10" t="s">
        <v>6</v>
      </c>
      <c r="G9" s="10"/>
      <c r="H9" s="10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</row>
    <row r="10" spans="1:74" ht="18" customHeight="1" x14ac:dyDescent="0.25">
      <c r="A10" s="13"/>
      <c r="B10" s="15" t="s">
        <v>7</v>
      </c>
      <c r="C10" s="9" t="s">
        <v>8</v>
      </c>
      <c r="D10" s="9"/>
      <c r="F10" s="15" t="s">
        <v>9</v>
      </c>
      <c r="G10" s="8" t="s">
        <v>10</v>
      </c>
      <c r="H10" s="8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</row>
    <row r="11" spans="1:74" ht="18" customHeight="1" x14ac:dyDescent="0.25">
      <c r="A11" s="13"/>
      <c r="B11" s="15" t="s">
        <v>11</v>
      </c>
      <c r="C11" s="8" t="s">
        <v>12</v>
      </c>
      <c r="D11" s="8"/>
      <c r="F11" s="15" t="s">
        <v>13</v>
      </c>
      <c r="G11" s="8" t="s">
        <v>14</v>
      </c>
      <c r="H11" s="8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</row>
    <row r="12" spans="1:74" ht="18" customHeight="1" x14ac:dyDescent="0.25">
      <c r="A12" s="13"/>
      <c r="B12" s="15" t="s">
        <v>15</v>
      </c>
      <c r="C12" s="8" t="s">
        <v>16</v>
      </c>
      <c r="D12" s="8"/>
      <c r="F12" s="15" t="s">
        <v>17</v>
      </c>
      <c r="G12" s="8" t="s">
        <v>18</v>
      </c>
      <c r="H12" s="8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</row>
    <row r="13" spans="1:74" ht="18" customHeight="1" x14ac:dyDescent="0.25">
      <c r="A13" s="13"/>
      <c r="B13" s="15" t="s">
        <v>19</v>
      </c>
      <c r="C13" s="8" t="s">
        <v>20</v>
      </c>
      <c r="D13" s="8"/>
      <c r="F13" s="15" t="s">
        <v>21</v>
      </c>
      <c r="G13" s="8" t="s">
        <v>22</v>
      </c>
      <c r="H13" s="8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</row>
    <row r="14" spans="1:74" ht="18" customHeight="1" x14ac:dyDescent="0.25">
      <c r="A14" s="13"/>
      <c r="F14" s="15" t="s">
        <v>23</v>
      </c>
      <c r="G14" s="8" t="s">
        <v>24</v>
      </c>
      <c r="H14" s="8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</row>
    <row r="15" spans="1:74" ht="7.5" customHeight="1" x14ac:dyDescent="0.25">
      <c r="A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</row>
    <row r="16" spans="1:74" ht="7.5" customHeight="1" x14ac:dyDescent="0.25">
      <c r="A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</row>
    <row r="17" spans="1:74" ht="21.75" customHeight="1" x14ac:dyDescent="0.25">
      <c r="A17" s="13"/>
      <c r="B17" s="7" t="s">
        <v>25</v>
      </c>
      <c r="C17" s="7"/>
      <c r="D17" s="16" t="s">
        <v>26</v>
      </c>
      <c r="E17" s="16" t="s">
        <v>27</v>
      </c>
      <c r="F17" s="16" t="s">
        <v>28</v>
      </c>
      <c r="G17" s="16" t="s">
        <v>29</v>
      </c>
      <c r="H17" s="16" t="s">
        <v>30</v>
      </c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</row>
    <row r="18" spans="1:74" ht="19.5" customHeight="1" x14ac:dyDescent="0.25">
      <c r="A18" s="13"/>
      <c r="B18" s="6" t="s">
        <v>31</v>
      </c>
      <c r="C18" s="6"/>
      <c r="D18" s="17">
        <v>1</v>
      </c>
      <c r="E18" s="18">
        <v>1200</v>
      </c>
      <c r="F18" s="19">
        <v>0</v>
      </c>
      <c r="G18" s="20" t="s">
        <v>32</v>
      </c>
      <c r="H18" s="21">
        <f t="shared" ref="H18:H27" si="0">IF(D18=0,"",D18*E18*(1-F18))</f>
        <v>1200</v>
      </c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</row>
    <row r="19" spans="1:74" ht="19.5" customHeight="1" x14ac:dyDescent="0.25">
      <c r="A19" s="13"/>
      <c r="B19" s="5" t="s">
        <v>33</v>
      </c>
      <c r="C19" s="5"/>
      <c r="D19" s="22">
        <v>1</v>
      </c>
      <c r="E19" s="23">
        <v>850</v>
      </c>
      <c r="F19" s="24">
        <v>0.05</v>
      </c>
      <c r="G19" s="25" t="s">
        <v>32</v>
      </c>
      <c r="H19" s="26">
        <f t="shared" si="0"/>
        <v>807.5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</row>
    <row r="20" spans="1:74" ht="19.5" customHeight="1" x14ac:dyDescent="0.25">
      <c r="A20" s="13"/>
      <c r="B20" s="6" t="s">
        <v>34</v>
      </c>
      <c r="C20" s="6"/>
      <c r="D20" s="17">
        <v>4</v>
      </c>
      <c r="E20" s="18">
        <v>120</v>
      </c>
      <c r="F20" s="19">
        <v>0</v>
      </c>
      <c r="G20" s="20" t="s">
        <v>32</v>
      </c>
      <c r="H20" s="21">
        <f t="shared" si="0"/>
        <v>480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</row>
    <row r="21" spans="1:74" ht="19.5" customHeight="1" x14ac:dyDescent="0.25">
      <c r="A21" s="13"/>
      <c r="B21" s="5" t="s">
        <v>35</v>
      </c>
      <c r="C21" s="5"/>
      <c r="D21" s="22">
        <v>1</v>
      </c>
      <c r="E21" s="23">
        <v>350</v>
      </c>
      <c r="F21" s="24">
        <v>0</v>
      </c>
      <c r="G21" s="25" t="s">
        <v>32</v>
      </c>
      <c r="H21" s="26">
        <f t="shared" si="0"/>
        <v>350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</row>
    <row r="22" spans="1:74" ht="19.5" customHeight="1" x14ac:dyDescent="0.25">
      <c r="A22" s="13"/>
      <c r="B22" s="6" t="s">
        <v>36</v>
      </c>
      <c r="C22" s="6"/>
      <c r="D22" s="17">
        <v>1</v>
      </c>
      <c r="E22" s="18">
        <v>480</v>
      </c>
      <c r="F22" s="19">
        <v>0</v>
      </c>
      <c r="G22" s="20" t="s">
        <v>32</v>
      </c>
      <c r="H22" s="21">
        <f t="shared" si="0"/>
        <v>480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</row>
    <row r="23" spans="1:74" ht="19.5" customHeight="1" x14ac:dyDescent="0.25">
      <c r="A23" s="13"/>
      <c r="B23" s="5"/>
      <c r="C23" s="5"/>
      <c r="D23" s="22"/>
      <c r="E23" s="23"/>
      <c r="F23" s="24"/>
      <c r="G23" s="25" t="s">
        <v>32</v>
      </c>
      <c r="H23" s="26" t="str">
        <f t="shared" si="0"/>
        <v/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</row>
    <row r="24" spans="1:74" ht="19.5" customHeight="1" x14ac:dyDescent="0.25">
      <c r="A24" s="13"/>
      <c r="B24" s="6"/>
      <c r="C24" s="6"/>
      <c r="D24" s="17"/>
      <c r="E24" s="18"/>
      <c r="F24" s="19"/>
      <c r="G24" s="20" t="s">
        <v>32</v>
      </c>
      <c r="H24" s="21" t="str">
        <f t="shared" si="0"/>
        <v/>
      </c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</row>
    <row r="25" spans="1:74" ht="19.5" customHeight="1" x14ac:dyDescent="0.25">
      <c r="A25" s="13"/>
      <c r="B25" s="5"/>
      <c r="C25" s="5"/>
      <c r="D25" s="22"/>
      <c r="E25" s="23"/>
      <c r="F25" s="24"/>
      <c r="G25" s="25" t="s">
        <v>32</v>
      </c>
      <c r="H25" s="26" t="str">
        <f t="shared" si="0"/>
        <v/>
      </c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</row>
    <row r="26" spans="1:74" ht="19.5" customHeight="1" x14ac:dyDescent="0.25">
      <c r="A26" s="13"/>
      <c r="B26" s="6"/>
      <c r="C26" s="6"/>
      <c r="D26" s="17"/>
      <c r="E26" s="18"/>
      <c r="F26" s="19"/>
      <c r="G26" s="20" t="s">
        <v>32</v>
      </c>
      <c r="H26" s="21" t="str">
        <f t="shared" si="0"/>
        <v/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</row>
    <row r="27" spans="1:74" ht="19.5" customHeight="1" x14ac:dyDescent="0.25">
      <c r="A27" s="13"/>
      <c r="B27" s="5"/>
      <c r="C27" s="5"/>
      <c r="D27" s="22"/>
      <c r="E27" s="23"/>
      <c r="F27" s="24"/>
      <c r="G27" s="25" t="s">
        <v>32</v>
      </c>
      <c r="H27" s="26" t="str">
        <f t="shared" si="0"/>
        <v/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</row>
    <row r="28" spans="1:74" ht="7.5" customHeight="1" x14ac:dyDescent="0.25">
      <c r="A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</row>
    <row r="29" spans="1:74" ht="19.5" customHeight="1" x14ac:dyDescent="0.25">
      <c r="A29" s="13"/>
      <c r="B29" s="4" t="s">
        <v>37</v>
      </c>
      <c r="C29" s="4"/>
      <c r="D29" s="4"/>
      <c r="E29" s="4"/>
      <c r="F29" s="4"/>
      <c r="G29" s="4"/>
      <c r="H29" s="27">
        <f>SUMIF(H18:H27,"&lt;&gt;""",H18:H27)</f>
        <v>3317.5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</row>
    <row r="30" spans="1:74" ht="18" customHeight="1" x14ac:dyDescent="0.25">
      <c r="A30" s="13"/>
      <c r="B30" s="3" t="s">
        <v>38</v>
      </c>
      <c r="C30" s="3"/>
      <c r="D30" s="3"/>
      <c r="E30" s="3"/>
      <c r="F30" s="3"/>
      <c r="G30" s="3"/>
      <c r="H30" s="28" cm="1">
        <f t="array" ref="H30">SUMPRODUCT((G18:G27="21%")*IF(D18:D27="",0,D18:D27*E18:E27*(1-F18:F27))*0.21)</f>
        <v>696.67499999999995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</row>
    <row r="31" spans="1:74" ht="18" customHeight="1" x14ac:dyDescent="0.25">
      <c r="A31" s="13"/>
      <c r="B31" s="3" t="s">
        <v>39</v>
      </c>
      <c r="C31" s="3"/>
      <c r="D31" s="3"/>
      <c r="E31" s="3"/>
      <c r="F31" s="3"/>
      <c r="G31" s="3"/>
      <c r="H31" s="28" cm="1">
        <f t="array" ref="H31">SUMPRODUCT((G18:G27="10%")*IF(D18:D27="",0,D18:D27*E18:E27*(1-F18:F27))*0.1)</f>
        <v>0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</row>
    <row r="32" spans="1:74" ht="18" customHeight="1" x14ac:dyDescent="0.25">
      <c r="A32" s="13"/>
      <c r="B32" s="3" t="s">
        <v>40</v>
      </c>
      <c r="C32" s="3"/>
      <c r="D32" s="3"/>
      <c r="E32" s="3"/>
      <c r="F32" s="3"/>
      <c r="G32" s="3"/>
      <c r="H32" s="28" cm="1">
        <f t="array" ref="H32">SUMPRODUCT((G18:G27="4%")*IF(D18:D27="",0,D18:D27*E18:E27*(1-F18:F27))*0.04)</f>
        <v>0</v>
      </c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</row>
    <row r="33" spans="1:74" ht="18" customHeight="1" x14ac:dyDescent="0.25">
      <c r="A33" s="13"/>
      <c r="B33" s="2" t="s">
        <v>41</v>
      </c>
      <c r="C33" s="2"/>
      <c r="D33" s="2"/>
      <c r="E33" s="2"/>
      <c r="F33" s="2"/>
      <c r="G33" s="2"/>
      <c r="H33" s="29">
        <f>-H29*0.15</f>
        <v>-497.625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</row>
    <row r="34" spans="1:74" ht="6" customHeight="1" x14ac:dyDescent="0.25">
      <c r="A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</row>
    <row r="35" spans="1:74" ht="27.75" customHeight="1" x14ac:dyDescent="0.25">
      <c r="A35" s="13"/>
      <c r="B35" s="49" t="s">
        <v>42</v>
      </c>
      <c r="C35" s="49"/>
      <c r="D35" s="49"/>
      <c r="E35" s="49"/>
      <c r="F35" s="49"/>
      <c r="G35" s="49"/>
      <c r="H35" s="50">
        <f>H29+H30+H31+H32+H33</f>
        <v>3516.55</v>
      </c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</row>
    <row r="36" spans="1:74" x14ac:dyDescent="0.25">
      <c r="A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</row>
    <row r="37" spans="1:74" ht="15.75" customHeight="1" x14ac:dyDescent="0.25">
      <c r="A37" s="13"/>
      <c r="B37" s="1" t="s">
        <v>43</v>
      </c>
      <c r="C37" s="1"/>
      <c r="D37" s="1"/>
      <c r="E37" s="1"/>
      <c r="F37" s="1"/>
      <c r="G37" s="1"/>
      <c r="H37" s="1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</row>
    <row r="38" spans="1:74" ht="15.75" customHeight="1" x14ac:dyDescent="0.25">
      <c r="A38" s="13"/>
      <c r="B38" s="41" t="s">
        <v>44</v>
      </c>
      <c r="C38" s="41"/>
      <c r="D38" s="41"/>
      <c r="E38" s="41"/>
      <c r="F38" s="41"/>
      <c r="G38" s="41"/>
      <c r="H38" s="41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</row>
    <row r="39" spans="1:74" ht="15.75" customHeight="1" x14ac:dyDescent="0.25">
      <c r="A39" s="13"/>
      <c r="B39" s="41" t="s">
        <v>45</v>
      </c>
      <c r="C39" s="41"/>
      <c r="D39" s="41"/>
      <c r="E39" s="41"/>
      <c r="F39" s="41"/>
      <c r="G39" s="41"/>
      <c r="H39" s="41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</row>
    <row r="40" spans="1:74" ht="15.75" customHeight="1" x14ac:dyDescent="0.25">
      <c r="A40" s="13"/>
      <c r="B40" s="41" t="s">
        <v>46</v>
      </c>
      <c r="C40" s="41"/>
      <c r="D40" s="41"/>
      <c r="E40" s="41"/>
      <c r="F40" s="41"/>
      <c r="G40" s="41"/>
      <c r="H40" s="41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</row>
    <row r="41" spans="1:74" x14ac:dyDescent="0.25">
      <c r="A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</row>
  </sheetData>
  <mergeCells count="38">
    <mergeCell ref="B40:H40"/>
    <mergeCell ref="B8:H8"/>
    <mergeCell ref="B33:G33"/>
    <mergeCell ref="B35:G35"/>
    <mergeCell ref="B37:H37"/>
    <mergeCell ref="B38:H38"/>
    <mergeCell ref="B39:H39"/>
    <mergeCell ref="B27:C27"/>
    <mergeCell ref="B29:G29"/>
    <mergeCell ref="B30:G30"/>
    <mergeCell ref="B31:G31"/>
    <mergeCell ref="B32:G32"/>
    <mergeCell ref="B22:C22"/>
    <mergeCell ref="B23:C23"/>
    <mergeCell ref="B24:C24"/>
    <mergeCell ref="B25:C25"/>
    <mergeCell ref="B26:C26"/>
    <mergeCell ref="B17:C17"/>
    <mergeCell ref="B18:C18"/>
    <mergeCell ref="B19:C19"/>
    <mergeCell ref="B20:C20"/>
    <mergeCell ref="B21:C21"/>
    <mergeCell ref="C12:D12"/>
    <mergeCell ref="G12:H12"/>
    <mergeCell ref="C13:D13"/>
    <mergeCell ref="G13:H13"/>
    <mergeCell ref="G14:H14"/>
    <mergeCell ref="F9:H9"/>
    <mergeCell ref="C10:D10"/>
    <mergeCell ref="G10:H10"/>
    <mergeCell ref="C11:D11"/>
    <mergeCell ref="G11:H11"/>
    <mergeCell ref="B2:D7"/>
    <mergeCell ref="E2:H2"/>
    <mergeCell ref="E3:H3"/>
    <mergeCell ref="E4:H4"/>
    <mergeCell ref="E5:H5"/>
    <mergeCell ref="E6:H6"/>
  </mergeCells>
  <dataValidations count="1">
    <dataValidation type="list" sqref="G18:G27" xr:uid="{00000000-0002-0000-0000-000000000000}">
      <formula1>"21%,10%,4%,0%"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4"/>
  <sheetViews>
    <sheetView showGridLines="0" zoomScale="90" zoomScaleNormal="90" workbookViewId="0"/>
  </sheetViews>
  <sheetFormatPr baseColWidth="10" defaultColWidth="8.7109375" defaultRowHeight="15" x14ac:dyDescent="0.25"/>
  <cols>
    <col min="1" max="1" width="5" customWidth="1"/>
    <col min="2" max="2" width="18" customWidth="1"/>
    <col min="3" max="3" width="28" customWidth="1"/>
    <col min="4" max="10" width="14" customWidth="1"/>
  </cols>
  <sheetData>
    <row r="1" spans="1:10" ht="34.5" customHeight="1" x14ac:dyDescent="0.25">
      <c r="A1" s="42" t="s">
        <v>47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19.5" customHeight="1" x14ac:dyDescent="0.25">
      <c r="A2" s="43" t="s">
        <v>48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7.5" customHeight="1" x14ac:dyDescent="0.25"/>
    <row r="4" spans="1:10" ht="21.75" customHeight="1" x14ac:dyDescent="0.25">
      <c r="A4" s="30" t="s">
        <v>49</v>
      </c>
      <c r="B4" s="30" t="s">
        <v>50</v>
      </c>
      <c r="C4" s="30" t="s">
        <v>51</v>
      </c>
      <c r="D4" s="30" t="s">
        <v>52</v>
      </c>
      <c r="E4" s="30" t="s">
        <v>53</v>
      </c>
      <c r="F4" s="30" t="s">
        <v>54</v>
      </c>
      <c r="G4" s="30" t="s">
        <v>55</v>
      </c>
      <c r="H4" s="30" t="s">
        <v>56</v>
      </c>
      <c r="I4" s="30" t="s">
        <v>57</v>
      </c>
      <c r="J4" s="30" t="s">
        <v>58</v>
      </c>
    </row>
    <row r="5" spans="1:10" ht="18" customHeight="1" x14ac:dyDescent="0.25">
      <c r="A5" s="31" t="s">
        <v>59</v>
      </c>
      <c r="B5" s="31" t="s">
        <v>60</v>
      </c>
      <c r="C5" s="31" t="s">
        <v>61</v>
      </c>
      <c r="D5" s="31" t="s">
        <v>62</v>
      </c>
      <c r="E5" s="32">
        <v>950</v>
      </c>
      <c r="F5" s="32">
        <v>199.5</v>
      </c>
      <c r="G5" s="32">
        <v>-142.5</v>
      </c>
      <c r="H5" s="32">
        <v>1007</v>
      </c>
      <c r="I5" s="31" t="s">
        <v>63</v>
      </c>
      <c r="J5" s="33" t="s">
        <v>64</v>
      </c>
    </row>
    <row r="6" spans="1:10" ht="18" customHeight="1" x14ac:dyDescent="0.25">
      <c r="A6" s="34" t="s">
        <v>65</v>
      </c>
      <c r="B6" s="34" t="s">
        <v>66</v>
      </c>
      <c r="C6" s="34" t="s">
        <v>67</v>
      </c>
      <c r="D6" s="34" t="s">
        <v>68</v>
      </c>
      <c r="E6" s="35">
        <v>1400</v>
      </c>
      <c r="F6" s="35">
        <v>294</v>
      </c>
      <c r="G6" s="35">
        <v>-210</v>
      </c>
      <c r="H6" s="35">
        <v>1484</v>
      </c>
      <c r="I6" s="34" t="s">
        <v>69</v>
      </c>
      <c r="J6" s="33" t="s">
        <v>64</v>
      </c>
    </row>
    <row r="7" spans="1:10" ht="18" customHeight="1" x14ac:dyDescent="0.25">
      <c r="A7" s="31" t="s">
        <v>70</v>
      </c>
      <c r="B7" s="31" t="s">
        <v>71</v>
      </c>
      <c r="C7" s="31" t="s">
        <v>72</v>
      </c>
      <c r="D7" s="31" t="s">
        <v>73</v>
      </c>
      <c r="E7" s="32">
        <v>600</v>
      </c>
      <c r="F7" s="32">
        <v>60</v>
      </c>
      <c r="G7" s="32">
        <v>-90</v>
      </c>
      <c r="H7" s="32">
        <v>570</v>
      </c>
      <c r="I7" s="31" t="s">
        <v>74</v>
      </c>
      <c r="J7" s="33" t="s">
        <v>64</v>
      </c>
    </row>
    <row r="8" spans="1:10" ht="18" customHeight="1" x14ac:dyDescent="0.25">
      <c r="A8" s="34" t="s">
        <v>75</v>
      </c>
      <c r="B8" s="34" t="s">
        <v>76</v>
      </c>
      <c r="C8" s="34" t="s">
        <v>77</v>
      </c>
      <c r="D8" s="34" t="s">
        <v>78</v>
      </c>
      <c r="E8" s="35">
        <v>780</v>
      </c>
      <c r="F8" s="35">
        <v>163.80000000000001</v>
      </c>
      <c r="G8" s="35">
        <v>-117</v>
      </c>
      <c r="H8" s="35">
        <v>826.8</v>
      </c>
      <c r="I8" s="34"/>
      <c r="J8" s="36" t="s">
        <v>79</v>
      </c>
    </row>
    <row r="9" spans="1:10" ht="18" customHeight="1" x14ac:dyDescent="0.25">
      <c r="A9" s="31" t="s">
        <v>80</v>
      </c>
      <c r="B9" s="31" t="s">
        <v>81</v>
      </c>
      <c r="C9" s="31" t="s">
        <v>82</v>
      </c>
      <c r="D9" s="31" t="s">
        <v>83</v>
      </c>
      <c r="E9" s="32">
        <v>2100</v>
      </c>
      <c r="F9" s="32">
        <v>441</v>
      </c>
      <c r="G9" s="32">
        <v>-315</v>
      </c>
      <c r="H9" s="32">
        <v>2226</v>
      </c>
      <c r="I9" s="31"/>
      <c r="J9" s="36" t="s">
        <v>79</v>
      </c>
    </row>
    <row r="10" spans="1:10" ht="18" customHeight="1" x14ac:dyDescent="0.25">
      <c r="A10" s="34" t="s">
        <v>84</v>
      </c>
      <c r="B10" s="34" t="s">
        <v>85</v>
      </c>
      <c r="C10" s="34" t="s">
        <v>86</v>
      </c>
      <c r="D10" s="34" t="s">
        <v>87</v>
      </c>
      <c r="E10" s="35">
        <v>450</v>
      </c>
      <c r="F10" s="35">
        <v>94.5</v>
      </c>
      <c r="G10" s="35">
        <v>-67.5</v>
      </c>
      <c r="H10" s="35">
        <v>477</v>
      </c>
      <c r="I10" s="34" t="s">
        <v>88</v>
      </c>
      <c r="J10" s="33" t="s">
        <v>64</v>
      </c>
    </row>
    <row r="11" spans="1:10" ht="18" customHeight="1" x14ac:dyDescent="0.25">
      <c r="A11" s="31" t="s">
        <v>89</v>
      </c>
      <c r="B11" s="31" t="s">
        <v>10</v>
      </c>
      <c r="C11" s="31" t="s">
        <v>14</v>
      </c>
      <c r="D11" s="31" t="s">
        <v>90</v>
      </c>
      <c r="E11" s="32">
        <v>1320</v>
      </c>
      <c r="F11" s="32">
        <v>277.2</v>
      </c>
      <c r="G11" s="32">
        <v>-198</v>
      </c>
      <c r="H11" s="32">
        <v>1399.2</v>
      </c>
      <c r="I11" s="31"/>
      <c r="J11" s="36" t="s">
        <v>79</v>
      </c>
    </row>
    <row r="12" spans="1:10" ht="18" customHeight="1" x14ac:dyDescent="0.25">
      <c r="A12" s="34" t="s">
        <v>8</v>
      </c>
      <c r="B12" s="34" t="s">
        <v>10</v>
      </c>
      <c r="C12" s="34" t="s">
        <v>14</v>
      </c>
      <c r="D12" s="34" t="s">
        <v>12</v>
      </c>
      <c r="E12" s="35">
        <v>2880</v>
      </c>
      <c r="F12" s="35">
        <v>604.79999999999995</v>
      </c>
      <c r="G12" s="35">
        <v>-432</v>
      </c>
      <c r="H12" s="35">
        <v>3052.8</v>
      </c>
      <c r="I12" s="34"/>
      <c r="J12" s="37" t="s">
        <v>91</v>
      </c>
    </row>
    <row r="14" spans="1:10" ht="21.75" customHeight="1" x14ac:dyDescent="0.25">
      <c r="A14" s="44" t="s">
        <v>92</v>
      </c>
      <c r="B14" s="44"/>
      <c r="C14" s="44"/>
      <c r="D14" s="44"/>
      <c r="E14" s="38">
        <f>SUM(E5:E13)</f>
        <v>10480</v>
      </c>
      <c r="F14" s="38">
        <f>SUM(F5:F13)</f>
        <v>2134.8000000000002</v>
      </c>
      <c r="G14" s="38">
        <f>SUM(G5:G13)</f>
        <v>-1572</v>
      </c>
      <c r="H14" s="38">
        <f>SUM(H5:H13)</f>
        <v>11042.8</v>
      </c>
      <c r="I14" s="39"/>
      <c r="J14" s="39"/>
    </row>
  </sheetData>
  <mergeCells count="3">
    <mergeCell ref="A1:J1"/>
    <mergeCell ref="A2:J2"/>
    <mergeCell ref="A14:D14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1"/>
  <sheetViews>
    <sheetView showGridLines="0" zoomScale="95" zoomScaleNormal="95" workbookViewId="0"/>
  </sheetViews>
  <sheetFormatPr baseColWidth="10" defaultColWidth="8.7109375" defaultRowHeight="15" x14ac:dyDescent="0.25"/>
  <cols>
    <col min="1" max="1" width="3" customWidth="1"/>
    <col min="2" max="2" width="22" customWidth="1"/>
    <col min="3" max="6" width="16" customWidth="1"/>
    <col min="7" max="7" width="3" customWidth="1"/>
  </cols>
  <sheetData>
    <row r="1" spans="1:7" ht="34.5" customHeight="1" x14ac:dyDescent="0.25">
      <c r="A1" s="45" t="s">
        <v>93</v>
      </c>
      <c r="B1" s="45"/>
      <c r="C1" s="45"/>
      <c r="D1" s="45"/>
      <c r="E1" s="45"/>
      <c r="F1" s="45"/>
      <c r="G1" s="45"/>
    </row>
    <row r="2" spans="1:7" ht="18" customHeight="1" x14ac:dyDescent="0.25">
      <c r="A2" s="43" t="s">
        <v>94</v>
      </c>
      <c r="B2" s="43"/>
      <c r="C2" s="43"/>
      <c r="D2" s="43"/>
      <c r="E2" s="43"/>
      <c r="F2" s="43"/>
      <c r="G2" s="43"/>
    </row>
    <row r="3" spans="1:7" ht="7.5" customHeight="1" x14ac:dyDescent="0.25"/>
    <row r="4" spans="1:7" ht="21.75" customHeight="1" x14ac:dyDescent="0.25">
      <c r="B4" s="30" t="s">
        <v>95</v>
      </c>
      <c r="C4" s="30" t="s">
        <v>53</v>
      </c>
      <c r="D4" s="30" t="s">
        <v>96</v>
      </c>
      <c r="E4" s="30" t="s">
        <v>97</v>
      </c>
      <c r="F4" s="30" t="s">
        <v>98</v>
      </c>
      <c r="G4" s="30" t="s">
        <v>99</v>
      </c>
    </row>
    <row r="5" spans="1:7" ht="19.5" customHeight="1" x14ac:dyDescent="0.25">
      <c r="B5" s="31" t="s">
        <v>100</v>
      </c>
      <c r="C5" s="32">
        <v>3730</v>
      </c>
      <c r="D5" s="32">
        <v>753.3</v>
      </c>
      <c r="E5" s="32">
        <v>-559.5</v>
      </c>
      <c r="F5" s="32">
        <v>753.3</v>
      </c>
      <c r="G5" s="32">
        <v>186.5</v>
      </c>
    </row>
    <row r="6" spans="1:7" ht="19.5" customHeight="1" x14ac:dyDescent="0.25">
      <c r="B6" s="34" t="s">
        <v>101</v>
      </c>
      <c r="C6" s="35">
        <v>4200</v>
      </c>
      <c r="D6" s="35">
        <v>882</v>
      </c>
      <c r="E6" s="35">
        <v>-630</v>
      </c>
      <c r="F6" s="35">
        <v>882</v>
      </c>
      <c r="G6" s="35">
        <v>210</v>
      </c>
    </row>
    <row r="7" spans="1:7" ht="19.5" customHeight="1" x14ac:dyDescent="0.25">
      <c r="B7" s="31" t="s">
        <v>102</v>
      </c>
      <c r="C7" s="32">
        <v>0</v>
      </c>
      <c r="D7" s="32">
        <v>0</v>
      </c>
      <c r="E7" s="32">
        <v>0</v>
      </c>
      <c r="F7" s="32">
        <v>0</v>
      </c>
      <c r="G7" s="32">
        <v>0</v>
      </c>
    </row>
    <row r="8" spans="1:7" ht="19.5" customHeight="1" x14ac:dyDescent="0.25">
      <c r="B8" s="34" t="s">
        <v>103</v>
      </c>
      <c r="C8" s="35">
        <v>0</v>
      </c>
      <c r="D8" s="35">
        <v>0</v>
      </c>
      <c r="E8" s="35">
        <v>0</v>
      </c>
      <c r="F8" s="35">
        <v>0</v>
      </c>
      <c r="G8" s="35">
        <v>0</v>
      </c>
    </row>
    <row r="9" spans="1:7" ht="21.75" customHeight="1" x14ac:dyDescent="0.25">
      <c r="B9" s="40" t="s">
        <v>104</v>
      </c>
      <c r="C9" s="38">
        <f>SUM(C5:C8)</f>
        <v>7930</v>
      </c>
      <c r="D9" s="38">
        <f>SUM(D5:D8)</f>
        <v>1635.3</v>
      </c>
      <c r="E9" s="38">
        <f>SUM(E5:E8)</f>
        <v>-1189.5</v>
      </c>
      <c r="F9" s="38">
        <f>SUM(F5:F8)</f>
        <v>1635.3</v>
      </c>
      <c r="G9" s="39"/>
    </row>
    <row r="11" spans="1:7" ht="13.5" customHeight="1" x14ac:dyDescent="0.25">
      <c r="B11" s="46" t="s">
        <v>105</v>
      </c>
      <c r="C11" s="46"/>
      <c r="D11" s="46"/>
      <c r="E11" s="46"/>
      <c r="F11" s="46"/>
    </row>
  </sheetData>
  <mergeCells count="3">
    <mergeCell ref="A1:G1"/>
    <mergeCell ref="A2:G2"/>
    <mergeCell ref="B11:F11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Factura</vt:lpstr>
      <vt:lpstr>Registro Anual</vt:lpstr>
      <vt:lpstr>Resumen Trimestral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0</cp:revision>
  <dcterms:created xsi:type="dcterms:W3CDTF">2026-05-28T14:51:05Z</dcterms:created>
  <dcterms:modified xsi:type="dcterms:W3CDTF">2026-05-28T15:04:52Z</dcterms:modified>
  <dc:language>en-US</dc:language>
</cp:coreProperties>
</file>