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Registro jornada laboral\"/>
    </mc:Choice>
  </mc:AlternateContent>
  <xr:revisionPtr revIDLastSave="0" documentId="13_ncr:1_{78107539-991C-4F15-80A9-237E7E53390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gistro Jornada" sheetId="1" r:id="rId1"/>
  </sheets>
  <definedNames>
    <definedName name="_xlnm.Print_Area" localSheetId="0">'Registro Jornada'!$A$1:$K$48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8" i="1" l="1"/>
  <c r="C47" i="1"/>
  <c r="G39" i="1"/>
  <c r="F39" i="1"/>
  <c r="I39" i="1" s="1"/>
  <c r="G38" i="1"/>
  <c r="F38" i="1"/>
  <c r="I38" i="1" s="1"/>
  <c r="G37" i="1"/>
  <c r="I37" i="1" s="1"/>
  <c r="F37" i="1"/>
  <c r="I36" i="1"/>
  <c r="H36" i="1"/>
  <c r="G36" i="1"/>
  <c r="F36" i="1"/>
  <c r="G35" i="1"/>
  <c r="F35" i="1"/>
  <c r="I35" i="1" s="1"/>
  <c r="G34" i="1"/>
  <c r="F34" i="1"/>
  <c r="I34" i="1" s="1"/>
  <c r="G33" i="1"/>
  <c r="F33" i="1"/>
  <c r="I33" i="1" s="1"/>
  <c r="I32" i="1"/>
  <c r="G32" i="1"/>
  <c r="H32" i="1" s="1"/>
  <c r="F32" i="1"/>
  <c r="I31" i="1"/>
  <c r="H31" i="1"/>
  <c r="G31" i="1"/>
  <c r="F31" i="1"/>
  <c r="G30" i="1"/>
  <c r="F30" i="1"/>
  <c r="I30" i="1" s="1"/>
  <c r="G29" i="1"/>
  <c r="F29" i="1"/>
  <c r="I29" i="1" s="1"/>
  <c r="G28" i="1"/>
  <c r="F28" i="1"/>
  <c r="H28" i="1" s="1"/>
  <c r="G27" i="1"/>
  <c r="I27" i="1" s="1"/>
  <c r="F27" i="1"/>
  <c r="I26" i="1"/>
  <c r="H26" i="1"/>
  <c r="G26" i="1"/>
  <c r="F26" i="1"/>
  <c r="G25" i="1"/>
  <c r="F25" i="1"/>
  <c r="I25" i="1" s="1"/>
  <c r="G24" i="1"/>
  <c r="F24" i="1"/>
  <c r="I24" i="1" s="1"/>
  <c r="G23" i="1"/>
  <c r="F23" i="1"/>
  <c r="I23" i="1" s="1"/>
  <c r="G22" i="1"/>
  <c r="H22" i="1" s="1"/>
  <c r="F22" i="1"/>
  <c r="I21" i="1"/>
  <c r="H21" i="1"/>
  <c r="G21" i="1"/>
  <c r="F21" i="1"/>
  <c r="G20" i="1"/>
  <c r="F20" i="1"/>
  <c r="I20" i="1" s="1"/>
  <c r="G19" i="1"/>
  <c r="F19" i="1"/>
  <c r="I19" i="1" s="1"/>
  <c r="G18" i="1"/>
  <c r="F18" i="1"/>
  <c r="I18" i="1" s="1"/>
  <c r="G17" i="1"/>
  <c r="I17" i="1" s="1"/>
  <c r="F17" i="1"/>
  <c r="I16" i="1"/>
  <c r="H16" i="1"/>
  <c r="G16" i="1"/>
  <c r="F16" i="1"/>
  <c r="G15" i="1"/>
  <c r="F15" i="1"/>
  <c r="I15" i="1" s="1"/>
  <c r="G14" i="1"/>
  <c r="F14" i="1"/>
  <c r="I14" i="1" s="1"/>
  <c r="G13" i="1"/>
  <c r="F13" i="1"/>
  <c r="I13" i="1" s="1"/>
  <c r="G12" i="1"/>
  <c r="H12" i="1" s="1"/>
  <c r="F12" i="1"/>
  <c r="I11" i="1"/>
  <c r="H11" i="1"/>
  <c r="G11" i="1"/>
  <c r="F11" i="1"/>
  <c r="G10" i="1"/>
  <c r="F10" i="1"/>
  <c r="I10" i="1" s="1"/>
  <c r="G9" i="1"/>
  <c r="G40" i="1" s="1"/>
  <c r="C44" i="1" s="1"/>
  <c r="F9" i="1"/>
  <c r="F40" i="1" s="1"/>
  <c r="C43" i="1" s="1"/>
  <c r="H9" i="1" l="1"/>
  <c r="H14" i="1"/>
  <c r="H19" i="1"/>
  <c r="H24" i="1"/>
  <c r="H29" i="1"/>
  <c r="H34" i="1"/>
  <c r="H39" i="1"/>
  <c r="I9" i="1"/>
  <c r="H17" i="1"/>
  <c r="I12" i="1"/>
  <c r="I22" i="1"/>
  <c r="H13" i="1"/>
  <c r="H18" i="1"/>
  <c r="H23" i="1"/>
  <c r="H33" i="1"/>
  <c r="H38" i="1"/>
  <c r="I28" i="1"/>
  <c r="H10" i="1"/>
  <c r="H15" i="1"/>
  <c r="H20" i="1"/>
  <c r="H25" i="1"/>
  <c r="H30" i="1"/>
  <c r="H35" i="1"/>
  <c r="H27" i="1"/>
  <c r="H37" i="1"/>
  <c r="I40" i="1" l="1"/>
  <c r="C46" i="1" s="1"/>
  <c r="H40" i="1"/>
  <c r="C45" i="1" s="1"/>
</calcChain>
</file>

<file path=xl/sharedStrings.xml><?xml version="1.0" encoding="utf-8"?>
<sst xmlns="http://schemas.openxmlformats.org/spreadsheetml/2006/main" count="131" uniqueCount="67">
  <si>
    <t>REGISTRO DIARIO DE JORNADA LABORAL</t>
  </si>
  <si>
    <t>Control horario · art. 34.9 del Estatuto de los Trabajadores</t>
  </si>
  <si>
    <t>EMPRESA:</t>
  </si>
  <si>
    <t>Carpintería Riera &amp; Fuentes, S.L.</t>
  </si>
  <si>
    <t>MES / AÑO:</t>
  </si>
  <si>
    <t>Mayo 2026</t>
  </si>
  <si>
    <t>TRABAJADOR/A:</t>
  </si>
  <si>
    <t>Ignacio Bermúdez Calderón</t>
  </si>
  <si>
    <t>NIF:</t>
  </si>
  <si>
    <t>71034825-D</t>
  </si>
  <si>
    <t>PUESTO:</t>
  </si>
  <si>
    <t>Oficial de 1ª</t>
  </si>
  <si>
    <t>JORNADA (h/día):</t>
  </si>
  <si>
    <t>◄ jornada pactada</t>
  </si>
  <si>
    <t>Día</t>
  </si>
  <si>
    <t>Fecha</t>
  </si>
  <si>
    <t>Entrada</t>
  </si>
  <si>
    <t>Salida</t>
  </si>
  <si>
    <t>Pausa</t>
  </si>
  <si>
    <t>Horas
trabaj.</t>
  </si>
  <si>
    <t>Horas
pact.</t>
  </si>
  <si>
    <t>Horas
extra</t>
  </si>
  <si>
    <t>Dife-
rencia</t>
  </si>
  <si>
    <t>Incidencia</t>
  </si>
  <si>
    <t>Observaciones</t>
  </si>
  <si>
    <t>V</t>
  </si>
  <si>
    <t>Festivo</t>
  </si>
  <si>
    <t>S</t>
  </si>
  <si>
    <t>D</t>
  </si>
  <si>
    <t>L</t>
  </si>
  <si>
    <t>08:30</t>
  </si>
  <si>
    <t>18:15</t>
  </si>
  <si>
    <t>01:00</t>
  </si>
  <si>
    <t>Normal</t>
  </si>
  <si>
    <t>M</t>
  </si>
  <si>
    <t>07:30</t>
  </si>
  <si>
    <t>16:30</t>
  </si>
  <si>
    <t>X</t>
  </si>
  <si>
    <t>08:00</t>
  </si>
  <si>
    <t>16:15</t>
  </si>
  <si>
    <t>00:30</t>
  </si>
  <si>
    <t>J</t>
  </si>
  <si>
    <t>08:15</t>
  </si>
  <si>
    <t>07:00</t>
  </si>
  <si>
    <t>15:30</t>
  </si>
  <si>
    <t>Vacaciones</t>
  </si>
  <si>
    <t>17:00</t>
  </si>
  <si>
    <t>Mantenimiento maquinaria</t>
  </si>
  <si>
    <t>16:45</t>
  </si>
  <si>
    <t>Visita cliente</t>
  </si>
  <si>
    <t>15:45</t>
  </si>
  <si>
    <t>00:45</t>
  </si>
  <si>
    <t>Permiso</t>
  </si>
  <si>
    <t>07:15</t>
  </si>
  <si>
    <t>Entrega muebles</t>
  </si>
  <si>
    <t>Baja</t>
  </si>
  <si>
    <t>16:00</t>
  </si>
  <si>
    <t>TOTALES DEL MES</t>
  </si>
  <si>
    <t>RESUMEN</t>
  </si>
  <si>
    <t>Horas trabajadas</t>
  </si>
  <si>
    <t>Horas pactadas</t>
  </si>
  <si>
    <t>Horas extra</t>
  </si>
  <si>
    <t>Saldo del mes</t>
  </si>
  <si>
    <t>Días trabajados</t>
  </si>
  <si>
    <t>Días de vacaciones</t>
  </si>
  <si>
    <t>Firma de la empresa</t>
  </si>
  <si>
    <t>Firma del trabajador/a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</si>
</sst>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hh:mm"/>
    <numFmt numFmtId="166" formatCode="\+0.00;\-0.00;0.00"/>
    <numFmt numFmtId="167" formatCode="0.00&quot; h&quot;"/>
    <numFmt numFmtId="168" formatCode="\+0.00&quot; h&quot;;\-0.00&quot; h&quot;;0.00&quot; h&quot;"/>
  </numFmts>
  <fonts count="14" x14ac:knownFonts="1">
    <font>
      <sz val="11"/>
      <color theme="1"/>
      <name val="Calibri"/>
      <family val="2"/>
      <charset val="1"/>
    </font>
    <font>
      <i/>
      <sz val="8.5"/>
      <color rgb="FFFFFFFF"/>
      <name val="Calibri"/>
      <charset val="1"/>
    </font>
    <font>
      <b/>
      <sz val="9"/>
      <color rgb="FF1F4E79"/>
      <name val="Calibri"/>
      <charset val="1"/>
    </font>
    <font>
      <sz val="10"/>
      <color rgb="FF0000FF"/>
      <name val="Calibri"/>
      <charset val="1"/>
    </font>
    <font>
      <b/>
      <sz val="10"/>
      <color rgb="FF0000FF"/>
      <name val="Calibri"/>
      <charset val="1"/>
    </font>
    <font>
      <i/>
      <sz val="8"/>
      <color rgb="FF595959"/>
      <name val="Calibri"/>
      <charset val="1"/>
    </font>
    <font>
      <b/>
      <sz val="9"/>
      <color rgb="FFFFFFFF"/>
      <name val="Calibri"/>
      <charset val="1"/>
    </font>
    <font>
      <b/>
      <sz val="9"/>
      <color rgb="FF595959"/>
      <name val="Calibri"/>
      <charset val="1"/>
    </font>
    <font>
      <sz val="9"/>
      <color rgb="FF000000"/>
      <name val="Calibri"/>
      <charset val="1"/>
    </font>
    <font>
      <sz val="10"/>
      <color rgb="FF000000"/>
      <name val="Calibri"/>
      <charset val="1"/>
    </font>
    <font>
      <b/>
      <sz val="11"/>
      <color rgb="FFFFFFFF"/>
      <name val="Calibri"/>
      <charset val="1"/>
    </font>
    <font>
      <b/>
      <sz val="11"/>
      <color rgb="FF1F4E79"/>
      <name val="Calibri"/>
      <charset val="1"/>
    </font>
    <font>
      <b/>
      <sz val="10"/>
      <color rgb="FF000000"/>
      <name val="Calibri"/>
      <charset val="1"/>
    </font>
    <font>
      <b/>
      <sz val="20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F4E79"/>
        <bgColor rgb="FF305496"/>
      </patternFill>
    </fill>
    <fill>
      <patternFill patternType="solid">
        <fgColor rgb="FF2E75B6"/>
        <bgColor rgb="FF305496"/>
      </patternFill>
    </fill>
    <fill>
      <patternFill patternType="solid">
        <fgColor rgb="FFFFF2CC"/>
        <bgColor rgb="FFFCE4E4"/>
      </patternFill>
    </fill>
    <fill>
      <patternFill patternType="solid">
        <fgColor rgb="FF305496"/>
        <bgColor rgb="FF1F4E79"/>
      </patternFill>
    </fill>
    <fill>
      <patternFill patternType="solid">
        <fgColor rgb="FFF5F9FC"/>
        <bgColor rgb="FFFFFFFF"/>
      </patternFill>
    </fill>
    <fill>
      <patternFill patternType="solid">
        <fgColor rgb="FFEAF1F8"/>
        <bgColor rgb="FFF5F9FC"/>
      </patternFill>
    </fill>
  </fills>
  <borders count="5">
    <border>
      <left/>
      <right/>
      <top/>
      <bottom/>
      <diagonal/>
    </border>
    <border>
      <left/>
      <right/>
      <top/>
      <bottom style="thin">
        <color rgb="FFA6C0DC"/>
      </bottom>
      <diagonal/>
    </border>
    <border>
      <left style="thin">
        <color rgb="FFA6C0DC"/>
      </left>
      <right style="thin">
        <color rgb="FFA6C0DC"/>
      </right>
      <top style="thin">
        <color rgb="FFA6C0DC"/>
      </top>
      <bottom style="thin">
        <color rgb="FFA6C0DC"/>
      </bottom>
      <diagonal/>
    </border>
    <border>
      <left style="thin">
        <color rgb="FFA6C0DC"/>
      </left>
      <right/>
      <top style="thin">
        <color rgb="FFA6C0DC"/>
      </top>
      <bottom style="thin">
        <color rgb="FFA6C0DC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7" fillId="0" borderId="0" xfId="0" applyFont="1"/>
    <xf numFmtId="0" fontId="0" fillId="0" borderId="4" xfId="0" applyBorder="1"/>
    <xf numFmtId="0" fontId="8" fillId="6" borderId="3" xfId="0" applyFont="1" applyFill="1" applyBorder="1" applyAlignment="1">
      <alignment horizontal="left" vertical="center"/>
    </xf>
    <xf numFmtId="0" fontId="11" fillId="0" borderId="0" xfId="0" applyFont="1"/>
    <xf numFmtId="0" fontId="10" fillId="2" borderId="0" xfId="0" applyFont="1" applyFill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2" fontId="9" fillId="6" borderId="2" xfId="0" applyNumberFormat="1" applyFont="1" applyFill="1" applyBorder="1" applyAlignment="1">
      <alignment horizontal="center" vertical="center"/>
    </xf>
    <xf numFmtId="166" fontId="9" fillId="6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7" fillId="7" borderId="2" xfId="0" applyFont="1" applyFill="1" applyBorder="1" applyAlignment="1">
      <alignment horizontal="center" vertical="center"/>
    </xf>
    <xf numFmtId="14" fontId="8" fillId="7" borderId="2" xfId="0" applyNumberFormat="1" applyFont="1" applyFill="1" applyBorder="1" applyAlignment="1">
      <alignment horizontal="center" vertical="center"/>
    </xf>
    <xf numFmtId="165" fontId="9" fillId="7" borderId="2" xfId="0" applyNumberFormat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left" vertical="center"/>
    </xf>
    <xf numFmtId="2" fontId="10" fillId="2" borderId="2" xfId="0" applyNumberFormat="1" applyFont="1" applyFill="1" applyBorder="1" applyAlignment="1">
      <alignment horizontal="center" vertical="center"/>
    </xf>
    <xf numFmtId="166" fontId="10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167" fontId="12" fillId="6" borderId="2" xfId="0" applyNumberFormat="1" applyFont="1" applyFill="1" applyBorder="1" applyAlignment="1">
      <alignment horizontal="center" vertical="center"/>
    </xf>
    <xf numFmtId="168" fontId="12" fillId="6" borderId="2" xfId="0" applyNumberFormat="1" applyFont="1" applyFill="1" applyBorder="1" applyAlignment="1">
      <alignment horizontal="center" vertical="center"/>
    </xf>
    <xf numFmtId="1" fontId="12" fillId="6" borderId="2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Standard" xfId="0" builtinId="0"/>
  </cellStyles>
  <dxfs count="3">
    <dxf>
      <fill>
        <patternFill>
          <bgColor rgb="FFFCE4E4"/>
        </patternFill>
      </fill>
    </dxf>
    <dxf>
      <fill>
        <patternFill>
          <bgColor rgb="FFE2EFDA"/>
        </patternFill>
      </fill>
    </dxf>
    <dxf>
      <font>
        <b/>
        <sz val="10"/>
        <color rgb="FF7F6000"/>
        <name val="Calibri"/>
        <charset val="1"/>
      </font>
      <fill>
        <patternFill>
          <bgColor rgb="FFFFF2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6000"/>
      <rgbColor rgb="FF800080"/>
      <rgbColor rgb="FF008080"/>
      <rgbColor rgb="FFC0C0C0"/>
      <rgbColor rgb="FF808080"/>
      <rgbColor rgb="FF9999FF"/>
      <rgbColor rgb="FF993366"/>
      <rgbColor rgb="FFFFF2CC"/>
      <rgbColor rgb="FFEAF1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9FC"/>
      <rgbColor rgb="FFE2EFDA"/>
      <rgbColor rgb="FFFFFF99"/>
      <rgbColor rgb="FFA6C0DC"/>
      <rgbColor rgb="FFFF99CC"/>
      <rgbColor rgb="FFCC99FF"/>
      <rgbColor rgb="FFFCE4E4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1F4E79"/>
      <rgbColor rgb="FF339966"/>
      <rgbColor rgb="FF003300"/>
      <rgbColor rgb="FF333300"/>
      <rgbColor rgb="FF993300"/>
      <rgbColor rgb="FF993366"/>
      <rgbColor rgb="FF30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showGridLines="0" tabSelected="1" zoomScaleNormal="100" workbookViewId="0">
      <pane ySplit="8" topLeftCell="A9" activePane="bottomLeft" state="frozen"/>
      <selection pane="bottomLeft" sqref="A1:K1"/>
    </sheetView>
  </sheetViews>
  <sheetFormatPr baseColWidth="10" defaultColWidth="8.7109375" defaultRowHeight="15" x14ac:dyDescent="0.25"/>
  <cols>
    <col min="1" max="1" width="12.85546875" bestFit="1" customWidth="1"/>
    <col min="2" max="2" width="9.28515625" bestFit="1" customWidth="1"/>
    <col min="3" max="3" width="7.85546875" bestFit="1" customWidth="1"/>
    <col min="4" max="5" width="5.42578125" bestFit="1" customWidth="1"/>
    <col min="6" max="7" width="6.5703125" bestFit="1" customWidth="1"/>
    <col min="8" max="8" width="5.140625" bestFit="1" customWidth="1"/>
    <col min="9" max="9" width="5.5703125" bestFit="1" customWidth="1"/>
    <col min="10" max="10" width="9.85546875" bestFit="1" customWidth="1"/>
    <col min="11" max="11" width="23" bestFit="1" customWidth="1"/>
  </cols>
  <sheetData>
    <row r="1" spans="1:11" ht="30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5" customHeight="1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3.75" customHeight="1" x14ac:dyDescent="0.25"/>
    <row r="4" spans="1:11" x14ac:dyDescent="0.25">
      <c r="A4" s="10" t="s">
        <v>2</v>
      </c>
      <c r="B4" s="8" t="s">
        <v>3</v>
      </c>
      <c r="C4" s="8"/>
      <c r="D4" s="8"/>
      <c r="E4" s="8"/>
      <c r="F4" s="8"/>
      <c r="G4" s="7" t="s">
        <v>4</v>
      </c>
      <c r="H4" s="7"/>
      <c r="I4" s="8" t="s">
        <v>5</v>
      </c>
      <c r="J4" s="8"/>
      <c r="K4" s="8"/>
    </row>
    <row r="5" spans="1:11" x14ac:dyDescent="0.25">
      <c r="A5" s="10" t="s">
        <v>6</v>
      </c>
      <c r="B5" s="8" t="s">
        <v>7</v>
      </c>
      <c r="C5" s="8"/>
      <c r="D5" s="8"/>
      <c r="E5" s="8"/>
      <c r="F5" s="8"/>
      <c r="G5" s="7" t="s">
        <v>8</v>
      </c>
      <c r="H5" s="7"/>
      <c r="I5" s="8" t="s">
        <v>9</v>
      </c>
      <c r="J5" s="8"/>
      <c r="K5" s="8"/>
    </row>
    <row r="6" spans="1:11" x14ac:dyDescent="0.25">
      <c r="A6" s="10" t="s">
        <v>10</v>
      </c>
      <c r="B6" s="8" t="s">
        <v>11</v>
      </c>
      <c r="C6" s="8"/>
      <c r="D6" s="8"/>
      <c r="E6" s="8"/>
      <c r="F6" s="8"/>
      <c r="G6" s="7" t="s">
        <v>12</v>
      </c>
      <c r="H6" s="7"/>
      <c r="I6" s="11">
        <v>8</v>
      </c>
      <c r="J6" s="6" t="s">
        <v>13</v>
      </c>
      <c r="K6" s="6"/>
    </row>
    <row r="7" spans="1:11" ht="3.75" customHeight="1" x14ac:dyDescent="0.25"/>
    <row r="8" spans="1:11" ht="30" customHeight="1" x14ac:dyDescent="0.25">
      <c r="A8" s="12" t="s">
        <v>14</v>
      </c>
      <c r="B8" s="12" t="s">
        <v>15</v>
      </c>
      <c r="C8" s="12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</row>
    <row r="9" spans="1:11" x14ac:dyDescent="0.25">
      <c r="A9" s="13" t="s">
        <v>25</v>
      </c>
      <c r="B9" s="14">
        <v>46143</v>
      </c>
      <c r="C9" s="15"/>
      <c r="D9" s="15"/>
      <c r="E9" s="15"/>
      <c r="F9" s="16">
        <f t="shared" ref="F9:F39" si="0">IF(OR(C9="",D9=""),0,MAX(0,(D9-C9-N(E9))*24))</f>
        <v>0</v>
      </c>
      <c r="G9" s="16">
        <f t="shared" ref="G9:G39" si="1">IF(OR(J9="Festivo",J9="Vacaciones",J9="Baja",J9="Permiso",WEEKDAY(B9,2)&gt;5),0,$I$6)</f>
        <v>0</v>
      </c>
      <c r="H9" s="16">
        <f t="shared" ref="H9:H39" si="2">MAX(0,F9-G9)</f>
        <v>0</v>
      </c>
      <c r="I9" s="17">
        <f t="shared" ref="I9:I39" si="3">F9-G9</f>
        <v>0</v>
      </c>
      <c r="J9" s="18" t="s">
        <v>26</v>
      </c>
      <c r="K9" s="19"/>
    </row>
    <row r="10" spans="1:11" x14ac:dyDescent="0.25">
      <c r="A10" s="20" t="s">
        <v>27</v>
      </c>
      <c r="B10" s="21">
        <v>46144</v>
      </c>
      <c r="C10" s="22"/>
      <c r="D10" s="22"/>
      <c r="E10" s="22"/>
      <c r="F10" s="16">
        <f t="shared" si="0"/>
        <v>0</v>
      </c>
      <c r="G10" s="16">
        <f t="shared" si="1"/>
        <v>0</v>
      </c>
      <c r="H10" s="16">
        <f t="shared" si="2"/>
        <v>0</v>
      </c>
      <c r="I10" s="17">
        <f t="shared" si="3"/>
        <v>0</v>
      </c>
      <c r="J10" s="23"/>
      <c r="K10" s="24"/>
    </row>
    <row r="11" spans="1:11" x14ac:dyDescent="0.25">
      <c r="A11" s="20" t="s">
        <v>28</v>
      </c>
      <c r="B11" s="21">
        <v>46145</v>
      </c>
      <c r="C11" s="22"/>
      <c r="D11" s="22"/>
      <c r="E11" s="22"/>
      <c r="F11" s="16">
        <f t="shared" si="0"/>
        <v>0</v>
      </c>
      <c r="G11" s="16">
        <f t="shared" si="1"/>
        <v>0</v>
      </c>
      <c r="H11" s="16">
        <f t="shared" si="2"/>
        <v>0</v>
      </c>
      <c r="I11" s="17">
        <f t="shared" si="3"/>
        <v>0</v>
      </c>
      <c r="J11" s="23"/>
      <c r="K11" s="24"/>
    </row>
    <row r="12" spans="1:11" x14ac:dyDescent="0.25">
      <c r="A12" s="13" t="s">
        <v>29</v>
      </c>
      <c r="B12" s="14">
        <v>46146</v>
      </c>
      <c r="C12" s="15" t="s">
        <v>30</v>
      </c>
      <c r="D12" s="15" t="s">
        <v>31</v>
      </c>
      <c r="E12" s="15" t="s">
        <v>32</v>
      </c>
      <c r="F12" s="16">
        <f t="shared" si="0"/>
        <v>9.7499999999999982</v>
      </c>
      <c r="G12" s="16">
        <f t="shared" si="1"/>
        <v>8</v>
      </c>
      <c r="H12" s="16">
        <f t="shared" si="2"/>
        <v>1.7499999999999982</v>
      </c>
      <c r="I12" s="17">
        <f t="shared" si="3"/>
        <v>1.7499999999999982</v>
      </c>
      <c r="J12" s="18" t="s">
        <v>33</v>
      </c>
      <c r="K12" s="19"/>
    </row>
    <row r="13" spans="1:11" x14ac:dyDescent="0.25">
      <c r="A13" s="13" t="s">
        <v>34</v>
      </c>
      <c r="B13" s="14">
        <v>46147</v>
      </c>
      <c r="C13" s="15" t="s">
        <v>35</v>
      </c>
      <c r="D13" s="15" t="s">
        <v>36</v>
      </c>
      <c r="E13" s="15" t="s">
        <v>32</v>
      </c>
      <c r="F13" s="16">
        <f t="shared" si="0"/>
        <v>9</v>
      </c>
      <c r="G13" s="16">
        <f t="shared" si="1"/>
        <v>8</v>
      </c>
      <c r="H13" s="16">
        <f t="shared" si="2"/>
        <v>1</v>
      </c>
      <c r="I13" s="17">
        <f t="shared" si="3"/>
        <v>1</v>
      </c>
      <c r="J13" s="18" t="s">
        <v>33</v>
      </c>
      <c r="K13" s="19"/>
    </row>
    <row r="14" spans="1:11" x14ac:dyDescent="0.25">
      <c r="A14" s="13" t="s">
        <v>37</v>
      </c>
      <c r="B14" s="14">
        <v>46148</v>
      </c>
      <c r="C14" s="15" t="s">
        <v>38</v>
      </c>
      <c r="D14" s="15" t="s">
        <v>39</v>
      </c>
      <c r="E14" s="15" t="s">
        <v>40</v>
      </c>
      <c r="F14" s="16">
        <f t="shared" si="0"/>
        <v>8.2500000000000018</v>
      </c>
      <c r="G14" s="16">
        <f t="shared" si="1"/>
        <v>8</v>
      </c>
      <c r="H14" s="16">
        <f t="shared" si="2"/>
        <v>0.25000000000000178</v>
      </c>
      <c r="I14" s="17">
        <f t="shared" si="3"/>
        <v>0.25000000000000178</v>
      </c>
      <c r="J14" s="18" t="s">
        <v>33</v>
      </c>
      <c r="K14" s="19"/>
    </row>
    <row r="15" spans="1:11" x14ac:dyDescent="0.25">
      <c r="A15" s="13" t="s">
        <v>41</v>
      </c>
      <c r="B15" s="14">
        <v>46149</v>
      </c>
      <c r="C15" s="15" t="s">
        <v>42</v>
      </c>
      <c r="D15" s="15" t="s">
        <v>39</v>
      </c>
      <c r="E15" s="15" t="s">
        <v>40</v>
      </c>
      <c r="F15" s="16">
        <f t="shared" si="0"/>
        <v>8</v>
      </c>
      <c r="G15" s="16">
        <f t="shared" si="1"/>
        <v>8</v>
      </c>
      <c r="H15" s="16">
        <f t="shared" si="2"/>
        <v>0</v>
      </c>
      <c r="I15" s="17">
        <f t="shared" si="3"/>
        <v>0</v>
      </c>
      <c r="J15" s="18" t="s">
        <v>33</v>
      </c>
      <c r="K15" s="19"/>
    </row>
    <row r="16" spans="1:11" x14ac:dyDescent="0.25">
      <c r="A16" s="13" t="s">
        <v>25</v>
      </c>
      <c r="B16" s="14">
        <v>46150</v>
      </c>
      <c r="C16" s="15" t="s">
        <v>43</v>
      </c>
      <c r="D16" s="15" t="s">
        <v>44</v>
      </c>
      <c r="E16" s="15" t="s">
        <v>40</v>
      </c>
      <c r="F16" s="16">
        <f t="shared" si="0"/>
        <v>8.5</v>
      </c>
      <c r="G16" s="16">
        <f t="shared" si="1"/>
        <v>8</v>
      </c>
      <c r="H16" s="16">
        <f t="shared" si="2"/>
        <v>0.5</v>
      </c>
      <c r="I16" s="17">
        <f t="shared" si="3"/>
        <v>0.5</v>
      </c>
      <c r="J16" s="18" t="s">
        <v>33</v>
      </c>
      <c r="K16" s="19"/>
    </row>
    <row r="17" spans="1:11" x14ac:dyDescent="0.25">
      <c r="A17" s="20" t="s">
        <v>27</v>
      </c>
      <c r="B17" s="21">
        <v>46151</v>
      </c>
      <c r="C17" s="22"/>
      <c r="D17" s="22"/>
      <c r="E17" s="22"/>
      <c r="F17" s="16">
        <f t="shared" si="0"/>
        <v>0</v>
      </c>
      <c r="G17" s="16">
        <f t="shared" si="1"/>
        <v>0</v>
      </c>
      <c r="H17" s="16">
        <f t="shared" si="2"/>
        <v>0</v>
      </c>
      <c r="I17" s="17">
        <f t="shared" si="3"/>
        <v>0</v>
      </c>
      <c r="J17" s="23"/>
      <c r="K17" s="24"/>
    </row>
    <row r="18" spans="1:11" x14ac:dyDescent="0.25">
      <c r="A18" s="20" t="s">
        <v>28</v>
      </c>
      <c r="B18" s="21">
        <v>46152</v>
      </c>
      <c r="C18" s="22"/>
      <c r="D18" s="22"/>
      <c r="E18" s="22"/>
      <c r="F18" s="16">
        <f t="shared" si="0"/>
        <v>0</v>
      </c>
      <c r="G18" s="16">
        <f t="shared" si="1"/>
        <v>0</v>
      </c>
      <c r="H18" s="16">
        <f t="shared" si="2"/>
        <v>0</v>
      </c>
      <c r="I18" s="17">
        <f t="shared" si="3"/>
        <v>0</v>
      </c>
      <c r="J18" s="23"/>
      <c r="K18" s="24"/>
    </row>
    <row r="19" spans="1:11" x14ac:dyDescent="0.25">
      <c r="A19" s="13" t="s">
        <v>29</v>
      </c>
      <c r="B19" s="14">
        <v>46153</v>
      </c>
      <c r="C19" s="15"/>
      <c r="D19" s="15"/>
      <c r="E19" s="15"/>
      <c r="F19" s="16">
        <f t="shared" si="0"/>
        <v>0</v>
      </c>
      <c r="G19" s="16">
        <f t="shared" si="1"/>
        <v>0</v>
      </c>
      <c r="H19" s="16">
        <f t="shared" si="2"/>
        <v>0</v>
      </c>
      <c r="I19" s="17">
        <f t="shared" si="3"/>
        <v>0</v>
      </c>
      <c r="J19" s="18" t="s">
        <v>45</v>
      </c>
      <c r="K19" s="19"/>
    </row>
    <row r="20" spans="1:11" x14ac:dyDescent="0.25">
      <c r="A20" s="13" t="s">
        <v>34</v>
      </c>
      <c r="B20" s="14">
        <v>46154</v>
      </c>
      <c r="C20" s="15"/>
      <c r="D20" s="15"/>
      <c r="E20" s="15"/>
      <c r="F20" s="16">
        <f t="shared" si="0"/>
        <v>0</v>
      </c>
      <c r="G20" s="16">
        <f t="shared" si="1"/>
        <v>0</v>
      </c>
      <c r="H20" s="16">
        <f t="shared" si="2"/>
        <v>0</v>
      </c>
      <c r="I20" s="17">
        <f t="shared" si="3"/>
        <v>0</v>
      </c>
      <c r="J20" s="18" t="s">
        <v>45</v>
      </c>
      <c r="K20" s="19"/>
    </row>
    <row r="21" spans="1:11" x14ac:dyDescent="0.25">
      <c r="A21" s="13" t="s">
        <v>37</v>
      </c>
      <c r="B21" s="14">
        <v>46155</v>
      </c>
      <c r="C21" s="15"/>
      <c r="D21" s="15"/>
      <c r="E21" s="15"/>
      <c r="F21" s="16">
        <f t="shared" si="0"/>
        <v>0</v>
      </c>
      <c r="G21" s="16">
        <f t="shared" si="1"/>
        <v>0</v>
      </c>
      <c r="H21" s="16">
        <f t="shared" si="2"/>
        <v>0</v>
      </c>
      <c r="I21" s="17">
        <f t="shared" si="3"/>
        <v>0</v>
      </c>
      <c r="J21" s="18" t="s">
        <v>45</v>
      </c>
      <c r="K21" s="19"/>
    </row>
    <row r="22" spans="1:11" x14ac:dyDescent="0.25">
      <c r="A22" s="13" t="s">
        <v>41</v>
      </c>
      <c r="B22" s="14">
        <v>46156</v>
      </c>
      <c r="C22" s="15"/>
      <c r="D22" s="15"/>
      <c r="E22" s="15"/>
      <c r="F22" s="16">
        <f t="shared" si="0"/>
        <v>0</v>
      </c>
      <c r="G22" s="16">
        <f t="shared" si="1"/>
        <v>0</v>
      </c>
      <c r="H22" s="16">
        <f t="shared" si="2"/>
        <v>0</v>
      </c>
      <c r="I22" s="17">
        <f t="shared" si="3"/>
        <v>0</v>
      </c>
      <c r="J22" s="18" t="s">
        <v>45</v>
      </c>
      <c r="K22" s="19"/>
    </row>
    <row r="23" spans="1:11" x14ac:dyDescent="0.25">
      <c r="A23" s="13" t="s">
        <v>25</v>
      </c>
      <c r="B23" s="14">
        <v>46157</v>
      </c>
      <c r="C23" s="15"/>
      <c r="D23" s="15"/>
      <c r="E23" s="15"/>
      <c r="F23" s="16">
        <f t="shared" si="0"/>
        <v>0</v>
      </c>
      <c r="G23" s="16">
        <f t="shared" si="1"/>
        <v>0</v>
      </c>
      <c r="H23" s="16">
        <f t="shared" si="2"/>
        <v>0</v>
      </c>
      <c r="I23" s="17">
        <f t="shared" si="3"/>
        <v>0</v>
      </c>
      <c r="J23" s="18" t="s">
        <v>45</v>
      </c>
      <c r="K23" s="19"/>
    </row>
    <row r="24" spans="1:11" x14ac:dyDescent="0.25">
      <c r="A24" s="20" t="s">
        <v>27</v>
      </c>
      <c r="B24" s="21">
        <v>46158</v>
      </c>
      <c r="C24" s="22"/>
      <c r="D24" s="22"/>
      <c r="E24" s="22"/>
      <c r="F24" s="16">
        <f t="shared" si="0"/>
        <v>0</v>
      </c>
      <c r="G24" s="16">
        <f t="shared" si="1"/>
        <v>0</v>
      </c>
      <c r="H24" s="16">
        <f t="shared" si="2"/>
        <v>0</v>
      </c>
      <c r="I24" s="17">
        <f t="shared" si="3"/>
        <v>0</v>
      </c>
      <c r="J24" s="23"/>
      <c r="K24" s="24"/>
    </row>
    <row r="25" spans="1:11" x14ac:dyDescent="0.25">
      <c r="A25" s="20" t="s">
        <v>28</v>
      </c>
      <c r="B25" s="21">
        <v>46159</v>
      </c>
      <c r="C25" s="22"/>
      <c r="D25" s="22"/>
      <c r="E25" s="22"/>
      <c r="F25" s="16">
        <f t="shared" si="0"/>
        <v>0</v>
      </c>
      <c r="G25" s="16">
        <f t="shared" si="1"/>
        <v>0</v>
      </c>
      <c r="H25" s="16">
        <f t="shared" si="2"/>
        <v>0</v>
      </c>
      <c r="I25" s="17">
        <f t="shared" si="3"/>
        <v>0</v>
      </c>
      <c r="J25" s="23"/>
      <c r="K25" s="24"/>
    </row>
    <row r="26" spans="1:11" x14ac:dyDescent="0.25">
      <c r="A26" s="13" t="s">
        <v>29</v>
      </c>
      <c r="B26" s="14">
        <v>46160</v>
      </c>
      <c r="C26" s="15" t="s">
        <v>38</v>
      </c>
      <c r="D26" s="15" t="s">
        <v>46</v>
      </c>
      <c r="E26" s="15" t="s">
        <v>32</v>
      </c>
      <c r="F26" s="16">
        <f t="shared" si="0"/>
        <v>9.0000000000000018</v>
      </c>
      <c r="G26" s="16">
        <f t="shared" si="1"/>
        <v>8</v>
      </c>
      <c r="H26" s="16">
        <f t="shared" si="2"/>
        <v>1.0000000000000018</v>
      </c>
      <c r="I26" s="17">
        <f t="shared" si="3"/>
        <v>1.0000000000000018</v>
      </c>
      <c r="J26" s="18" t="s">
        <v>33</v>
      </c>
      <c r="K26" s="19"/>
    </row>
    <row r="27" spans="1:11" x14ac:dyDescent="0.25">
      <c r="A27" s="13" t="s">
        <v>34</v>
      </c>
      <c r="B27" s="14">
        <v>46161</v>
      </c>
      <c r="C27" s="15" t="s">
        <v>42</v>
      </c>
      <c r="D27" s="15" t="s">
        <v>36</v>
      </c>
      <c r="E27" s="15" t="s">
        <v>40</v>
      </c>
      <c r="F27" s="16">
        <f t="shared" si="0"/>
        <v>8.25</v>
      </c>
      <c r="G27" s="16">
        <f t="shared" si="1"/>
        <v>8</v>
      </c>
      <c r="H27" s="16">
        <f t="shared" si="2"/>
        <v>0.25</v>
      </c>
      <c r="I27" s="17">
        <f t="shared" si="3"/>
        <v>0.25</v>
      </c>
      <c r="J27" s="18" t="s">
        <v>33</v>
      </c>
      <c r="K27" s="19" t="s">
        <v>47</v>
      </c>
    </row>
    <row r="28" spans="1:11" x14ac:dyDescent="0.25">
      <c r="A28" s="13" t="s">
        <v>37</v>
      </c>
      <c r="B28" s="14">
        <v>46162</v>
      </c>
      <c r="C28" s="15" t="s">
        <v>42</v>
      </c>
      <c r="D28" s="15" t="s">
        <v>48</v>
      </c>
      <c r="E28" s="15" t="s">
        <v>40</v>
      </c>
      <c r="F28" s="16">
        <f t="shared" si="0"/>
        <v>8.5</v>
      </c>
      <c r="G28" s="16">
        <f t="shared" si="1"/>
        <v>8</v>
      </c>
      <c r="H28" s="16">
        <f t="shared" si="2"/>
        <v>0.5</v>
      </c>
      <c r="I28" s="17">
        <f t="shared" si="3"/>
        <v>0.5</v>
      </c>
      <c r="J28" s="18" t="s">
        <v>33</v>
      </c>
      <c r="K28" s="19" t="s">
        <v>49</v>
      </c>
    </row>
    <row r="29" spans="1:11" x14ac:dyDescent="0.25">
      <c r="A29" s="13" t="s">
        <v>41</v>
      </c>
      <c r="B29" s="14">
        <v>46163</v>
      </c>
      <c r="C29" s="15" t="s">
        <v>35</v>
      </c>
      <c r="D29" s="15" t="s">
        <v>50</v>
      </c>
      <c r="E29" s="15" t="s">
        <v>51</v>
      </c>
      <c r="F29" s="16">
        <f t="shared" si="0"/>
        <v>8.25</v>
      </c>
      <c r="G29" s="16">
        <f t="shared" si="1"/>
        <v>8</v>
      </c>
      <c r="H29" s="16">
        <f t="shared" si="2"/>
        <v>0.25</v>
      </c>
      <c r="I29" s="17">
        <f t="shared" si="3"/>
        <v>0.25</v>
      </c>
      <c r="J29" s="18" t="s">
        <v>33</v>
      </c>
      <c r="K29" s="19"/>
    </row>
    <row r="30" spans="1:11" x14ac:dyDescent="0.25">
      <c r="A30" s="13" t="s">
        <v>25</v>
      </c>
      <c r="B30" s="14">
        <v>46164</v>
      </c>
      <c r="C30" s="15"/>
      <c r="D30" s="15"/>
      <c r="E30" s="15"/>
      <c r="F30" s="16">
        <f t="shared" si="0"/>
        <v>0</v>
      </c>
      <c r="G30" s="16">
        <f t="shared" si="1"/>
        <v>0</v>
      </c>
      <c r="H30" s="16">
        <f t="shared" si="2"/>
        <v>0</v>
      </c>
      <c r="I30" s="17">
        <f t="shared" si="3"/>
        <v>0</v>
      </c>
      <c r="J30" s="18" t="s">
        <v>52</v>
      </c>
      <c r="K30" s="19"/>
    </row>
    <row r="31" spans="1:11" x14ac:dyDescent="0.25">
      <c r="A31" s="20" t="s">
        <v>27</v>
      </c>
      <c r="B31" s="21">
        <v>46165</v>
      </c>
      <c r="C31" s="22"/>
      <c r="D31" s="22"/>
      <c r="E31" s="22"/>
      <c r="F31" s="16">
        <f t="shared" si="0"/>
        <v>0</v>
      </c>
      <c r="G31" s="16">
        <f t="shared" si="1"/>
        <v>0</v>
      </c>
      <c r="H31" s="16">
        <f t="shared" si="2"/>
        <v>0</v>
      </c>
      <c r="I31" s="17">
        <f t="shared" si="3"/>
        <v>0</v>
      </c>
      <c r="J31" s="23"/>
      <c r="K31" s="24"/>
    </row>
    <row r="32" spans="1:11" x14ac:dyDescent="0.25">
      <c r="A32" s="20" t="s">
        <v>28</v>
      </c>
      <c r="B32" s="21">
        <v>46166</v>
      </c>
      <c r="C32" s="22"/>
      <c r="D32" s="22"/>
      <c r="E32" s="22"/>
      <c r="F32" s="16">
        <f t="shared" si="0"/>
        <v>0</v>
      </c>
      <c r="G32" s="16">
        <f t="shared" si="1"/>
        <v>0</v>
      </c>
      <c r="H32" s="16">
        <f t="shared" si="2"/>
        <v>0</v>
      </c>
      <c r="I32" s="17">
        <f t="shared" si="3"/>
        <v>0</v>
      </c>
      <c r="J32" s="23"/>
      <c r="K32" s="24"/>
    </row>
    <row r="33" spans="1:11" x14ac:dyDescent="0.25">
      <c r="A33" s="13" t="s">
        <v>29</v>
      </c>
      <c r="B33" s="14">
        <v>46167</v>
      </c>
      <c r="C33" s="15" t="s">
        <v>53</v>
      </c>
      <c r="D33" s="15" t="s">
        <v>50</v>
      </c>
      <c r="E33" s="15" t="s">
        <v>40</v>
      </c>
      <c r="F33" s="16">
        <f t="shared" si="0"/>
        <v>8.5</v>
      </c>
      <c r="G33" s="16">
        <f t="shared" si="1"/>
        <v>8</v>
      </c>
      <c r="H33" s="16">
        <f t="shared" si="2"/>
        <v>0.5</v>
      </c>
      <c r="I33" s="17">
        <f t="shared" si="3"/>
        <v>0.5</v>
      </c>
      <c r="J33" s="18" t="s">
        <v>33</v>
      </c>
      <c r="K33" s="19" t="s">
        <v>54</v>
      </c>
    </row>
    <row r="34" spans="1:11" x14ac:dyDescent="0.25">
      <c r="A34" s="13" t="s">
        <v>34</v>
      </c>
      <c r="B34" s="14">
        <v>46168</v>
      </c>
      <c r="C34" s="15" t="s">
        <v>43</v>
      </c>
      <c r="D34" s="15" t="s">
        <v>44</v>
      </c>
      <c r="E34" s="15" t="s">
        <v>40</v>
      </c>
      <c r="F34" s="16">
        <f t="shared" si="0"/>
        <v>8.5</v>
      </c>
      <c r="G34" s="16">
        <f t="shared" si="1"/>
        <v>8</v>
      </c>
      <c r="H34" s="16">
        <f t="shared" si="2"/>
        <v>0.5</v>
      </c>
      <c r="I34" s="17">
        <f t="shared" si="3"/>
        <v>0.5</v>
      </c>
      <c r="J34" s="18" t="s">
        <v>33</v>
      </c>
      <c r="K34" s="19"/>
    </row>
    <row r="35" spans="1:11" x14ac:dyDescent="0.25">
      <c r="A35" s="13" t="s">
        <v>37</v>
      </c>
      <c r="B35" s="14">
        <v>46169</v>
      </c>
      <c r="C35" s="15" t="s">
        <v>53</v>
      </c>
      <c r="D35" s="15" t="s">
        <v>48</v>
      </c>
      <c r="E35" s="15" t="s">
        <v>32</v>
      </c>
      <c r="F35" s="16">
        <f t="shared" si="0"/>
        <v>9.5</v>
      </c>
      <c r="G35" s="16">
        <f t="shared" si="1"/>
        <v>8</v>
      </c>
      <c r="H35" s="16">
        <f t="shared" si="2"/>
        <v>1.5</v>
      </c>
      <c r="I35" s="17">
        <f t="shared" si="3"/>
        <v>1.5</v>
      </c>
      <c r="J35" s="18" t="s">
        <v>33</v>
      </c>
      <c r="K35" s="19" t="s">
        <v>54</v>
      </c>
    </row>
    <row r="36" spans="1:11" x14ac:dyDescent="0.25">
      <c r="A36" s="13" t="s">
        <v>41</v>
      </c>
      <c r="B36" s="14">
        <v>46170</v>
      </c>
      <c r="C36" s="15"/>
      <c r="D36" s="15"/>
      <c r="E36" s="15"/>
      <c r="F36" s="16">
        <f t="shared" si="0"/>
        <v>0</v>
      </c>
      <c r="G36" s="16">
        <f t="shared" si="1"/>
        <v>0</v>
      </c>
      <c r="H36" s="16">
        <f t="shared" si="2"/>
        <v>0</v>
      </c>
      <c r="I36" s="17">
        <f t="shared" si="3"/>
        <v>0</v>
      </c>
      <c r="J36" s="18" t="s">
        <v>55</v>
      </c>
      <c r="K36" s="19"/>
    </row>
    <row r="37" spans="1:11" x14ac:dyDescent="0.25">
      <c r="A37" s="13" t="s">
        <v>25</v>
      </c>
      <c r="B37" s="14">
        <v>46171</v>
      </c>
      <c r="C37" s="15" t="s">
        <v>35</v>
      </c>
      <c r="D37" s="15" t="s">
        <v>56</v>
      </c>
      <c r="E37" s="15" t="s">
        <v>40</v>
      </c>
      <c r="F37" s="16">
        <f t="shared" si="0"/>
        <v>8.5</v>
      </c>
      <c r="G37" s="16">
        <f t="shared" si="1"/>
        <v>8</v>
      </c>
      <c r="H37" s="16">
        <f t="shared" si="2"/>
        <v>0.5</v>
      </c>
      <c r="I37" s="17">
        <f t="shared" si="3"/>
        <v>0.5</v>
      </c>
      <c r="J37" s="18" t="s">
        <v>33</v>
      </c>
      <c r="K37" s="19" t="s">
        <v>49</v>
      </c>
    </row>
    <row r="38" spans="1:11" x14ac:dyDescent="0.25">
      <c r="A38" s="20" t="s">
        <v>27</v>
      </c>
      <c r="B38" s="21">
        <v>46172</v>
      </c>
      <c r="C38" s="22"/>
      <c r="D38" s="22"/>
      <c r="E38" s="22"/>
      <c r="F38" s="16">
        <f t="shared" si="0"/>
        <v>0</v>
      </c>
      <c r="G38" s="16">
        <f t="shared" si="1"/>
        <v>0</v>
      </c>
      <c r="H38" s="16">
        <f t="shared" si="2"/>
        <v>0</v>
      </c>
      <c r="I38" s="17">
        <f t="shared" si="3"/>
        <v>0</v>
      </c>
      <c r="J38" s="23"/>
      <c r="K38" s="24"/>
    </row>
    <row r="39" spans="1:11" x14ac:dyDescent="0.25">
      <c r="A39" s="20" t="s">
        <v>28</v>
      </c>
      <c r="B39" s="21">
        <v>46173</v>
      </c>
      <c r="C39" s="22"/>
      <c r="D39" s="22"/>
      <c r="E39" s="22"/>
      <c r="F39" s="16">
        <f t="shared" si="0"/>
        <v>0</v>
      </c>
      <c r="G39" s="16">
        <f t="shared" si="1"/>
        <v>0</v>
      </c>
      <c r="H39" s="16">
        <f t="shared" si="2"/>
        <v>0</v>
      </c>
      <c r="I39" s="17">
        <f t="shared" si="3"/>
        <v>0</v>
      </c>
      <c r="J39" s="23"/>
      <c r="K39" s="24"/>
    </row>
    <row r="40" spans="1:11" ht="19.5" customHeight="1" x14ac:dyDescent="0.25">
      <c r="A40" s="5" t="s">
        <v>57</v>
      </c>
      <c r="B40" s="5"/>
      <c r="C40" s="5"/>
      <c r="D40" s="5"/>
      <c r="E40" s="5"/>
      <c r="F40" s="25">
        <f>SUM(F9:F39)</f>
        <v>112.5</v>
      </c>
      <c r="G40" s="25">
        <f>SUM(G9:G39)</f>
        <v>104</v>
      </c>
      <c r="H40" s="25">
        <f>SUM(H9:H39)</f>
        <v>8.5000000000000018</v>
      </c>
      <c r="I40" s="26">
        <f>SUM(I9:I39)</f>
        <v>8.5000000000000018</v>
      </c>
      <c r="J40" s="27"/>
      <c r="K40" s="27"/>
    </row>
    <row r="42" spans="1:11" x14ac:dyDescent="0.25">
      <c r="A42" s="4" t="s">
        <v>58</v>
      </c>
      <c r="B42" s="4"/>
    </row>
    <row r="43" spans="1:11" x14ac:dyDescent="0.25">
      <c r="A43" s="3" t="s">
        <v>59</v>
      </c>
      <c r="B43" s="3"/>
      <c r="C43" s="28">
        <f>F40</f>
        <v>112.5</v>
      </c>
    </row>
    <row r="44" spans="1:11" x14ac:dyDescent="0.25">
      <c r="A44" s="3" t="s">
        <v>60</v>
      </c>
      <c r="B44" s="3"/>
      <c r="C44" s="28">
        <f>G40</f>
        <v>104</v>
      </c>
    </row>
    <row r="45" spans="1:11" x14ac:dyDescent="0.25">
      <c r="A45" s="3" t="s">
        <v>61</v>
      </c>
      <c r="B45" s="3"/>
      <c r="C45" s="28">
        <f>H40</f>
        <v>8.5000000000000018</v>
      </c>
    </row>
    <row r="46" spans="1:11" x14ac:dyDescent="0.25">
      <c r="A46" s="3" t="s">
        <v>62</v>
      </c>
      <c r="B46" s="3"/>
      <c r="C46" s="29">
        <f>I40</f>
        <v>8.5000000000000018</v>
      </c>
    </row>
    <row r="47" spans="1:11" x14ac:dyDescent="0.25">
      <c r="A47" s="3" t="s">
        <v>63</v>
      </c>
      <c r="B47" s="3"/>
      <c r="C47" s="30">
        <f>COUNTIF(J9:J39,"Normal")</f>
        <v>13</v>
      </c>
      <c r="F47" s="2"/>
      <c r="G47" s="2"/>
      <c r="H47" s="2"/>
      <c r="I47" s="2"/>
      <c r="J47" s="2"/>
      <c r="K47" s="2"/>
    </row>
    <row r="48" spans="1:11" x14ac:dyDescent="0.25">
      <c r="A48" s="3" t="s">
        <v>64</v>
      </c>
      <c r="B48" s="3"/>
      <c r="C48" s="30">
        <f>COUNTIF(J9:J39,"Vacaciones")</f>
        <v>5</v>
      </c>
      <c r="F48" s="1" t="s">
        <v>65</v>
      </c>
      <c r="G48" s="1"/>
      <c r="H48" s="1"/>
      <c r="I48" s="1" t="s">
        <v>66</v>
      </c>
      <c r="J48" s="1"/>
      <c r="K48" s="1"/>
    </row>
  </sheetData>
  <mergeCells count="23">
    <mergeCell ref="A46:B46"/>
    <mergeCell ref="A47:B47"/>
    <mergeCell ref="F47:H47"/>
    <mergeCell ref="I47:K47"/>
    <mergeCell ref="A48:B48"/>
    <mergeCell ref="F48:H48"/>
    <mergeCell ref="I48:K48"/>
    <mergeCell ref="A40:E40"/>
    <mergeCell ref="A42:B42"/>
    <mergeCell ref="A43:B43"/>
    <mergeCell ref="A44:B44"/>
    <mergeCell ref="A45:B45"/>
    <mergeCell ref="B5:F5"/>
    <mergeCell ref="G5:H5"/>
    <mergeCell ref="I5:K5"/>
    <mergeCell ref="B6:F6"/>
    <mergeCell ref="G6:H6"/>
    <mergeCell ref="J6:K6"/>
    <mergeCell ref="A1:K1"/>
    <mergeCell ref="A2:K2"/>
    <mergeCell ref="B4:F4"/>
    <mergeCell ref="G4:H4"/>
    <mergeCell ref="I4:K4"/>
  </mergeCells>
  <conditionalFormatting sqref="H9:H39">
    <cfRule type="cellIs" dxfId="2" priority="4" operator="greaterThan">
      <formula>0.001</formula>
    </cfRule>
  </conditionalFormatting>
  <conditionalFormatting sqref="I9:I39">
    <cfRule type="cellIs" dxfId="1" priority="2" operator="greaterThan">
      <formula>0.001</formula>
    </cfRule>
    <cfRule type="cellIs" dxfId="0" priority="3" operator="lessThan">
      <formula>-0.001</formula>
    </cfRule>
  </conditionalFormatting>
  <dataValidations count="2">
    <dataValidation type="list" allowBlank="1" sqref="J9:J39" xr:uid="{00000000-0002-0000-0000-000000000000}">
      <formula1>"Normal,Vacaciones,Festivo,Baja,Permiso,Ausencia"</formula1>
      <formula2>0</formula2>
    </dataValidation>
    <dataValidation type="time" allowBlank="1" errorTitle="Hora no válida" error="Introduce la hora en formato hh:mm" sqref="C9:E39" xr:uid="{00000000-0002-0000-0000-000001000000}">
      <formula1>0</formula1>
      <formula2>0.9999</formula2>
    </dataValidation>
  </dataValidations>
  <pageMargins left="0.3" right="0.3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Registro Jornada</vt:lpstr>
      <vt:lpstr>'Registro Jornada'!Druckbereich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2026-05-28T07:21:37Z</dcterms:created>
  <dcterms:modified xsi:type="dcterms:W3CDTF">2026-05-28T14:40:32Z</dcterms:modified>
  <dc:language>en-US</dc:language>
</cp:coreProperties>
</file>