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culadora de interes compuesto\"/>
    </mc:Choice>
  </mc:AlternateContent>
  <xr:revisionPtr revIDLastSave="0" documentId="13_ncr:1_{3AF110A7-C997-4048-8B97-FF4FBDDD4F41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Calculadora" sheetId="1" r:id="rId1"/>
    <sheet name="Motor" sheetId="2" state="hidden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3" i="1" l="1"/>
  <c r="F11" i="1"/>
  <c r="F610" i="2" s="1"/>
  <c r="F10" i="1"/>
  <c r="F7" i="1"/>
  <c r="F12" i="1" s="1"/>
  <c r="F6" i="1"/>
  <c r="F9" i="1" s="1"/>
  <c r="F8" i="1" l="1"/>
  <c r="I177" i="2"/>
  <c r="I425" i="2"/>
  <c r="B107" i="2"/>
  <c r="E560" i="2"/>
  <c r="D180" i="2"/>
  <c r="H388" i="2"/>
  <c r="H471" i="2"/>
  <c r="I93" i="2"/>
  <c r="B162" i="2"/>
  <c r="B60" i="2"/>
  <c r="I172" i="2"/>
  <c r="I280" i="2"/>
  <c r="B351" i="2"/>
  <c r="G463" i="2"/>
  <c r="D590" i="2"/>
  <c r="I41" i="2"/>
  <c r="E282" i="2"/>
  <c r="C496" i="2"/>
  <c r="C253" i="2"/>
  <c r="G449" i="2"/>
  <c r="B129" i="2"/>
  <c r="F329" i="2"/>
  <c r="G471" i="2"/>
  <c r="I246" i="2"/>
  <c r="I561" i="2"/>
  <c r="I45" i="2"/>
  <c r="I295" i="2"/>
  <c r="D48" i="2"/>
  <c r="E605" i="2"/>
  <c r="I81" i="2"/>
  <c r="I125" i="2"/>
  <c r="B202" i="2"/>
  <c r="H252" i="2"/>
  <c r="J268" i="2"/>
  <c r="I292" i="2"/>
  <c r="I314" i="2"/>
  <c r="C328" i="2"/>
  <c r="J368" i="2"/>
  <c r="G382" i="2"/>
  <c r="I399" i="2"/>
  <c r="B441" i="2"/>
  <c r="G494" i="2"/>
  <c r="C557" i="2"/>
  <c r="D39" i="2"/>
  <c r="D62" i="2"/>
  <c r="B82" i="2"/>
  <c r="D104" i="2"/>
  <c r="B126" i="2"/>
  <c r="I150" i="2"/>
  <c r="I176" i="2"/>
  <c r="I203" i="2"/>
  <c r="B242" i="2"/>
  <c r="I252" i="2"/>
  <c r="C261" i="2"/>
  <c r="B269" i="2"/>
  <c r="C282" i="2"/>
  <c r="J292" i="2"/>
  <c r="B302" i="2"/>
  <c r="J314" i="2"/>
  <c r="E328" i="2"/>
  <c r="E338" i="2"/>
  <c r="F352" i="2"/>
  <c r="B369" i="2"/>
  <c r="D383" i="2"/>
  <c r="J399" i="2"/>
  <c r="G423" i="2"/>
  <c r="D441" i="2"/>
  <c r="C465" i="2"/>
  <c r="I495" i="2"/>
  <c r="E520" i="2"/>
  <c r="D557" i="2"/>
  <c r="B592" i="2"/>
  <c r="D151" i="2"/>
  <c r="G558" i="2"/>
  <c r="B42" i="2"/>
  <c r="I272" i="2"/>
  <c r="G388" i="2"/>
  <c r="I23" i="2"/>
  <c r="J294" i="2"/>
  <c r="G561" i="2"/>
  <c r="B158" i="2"/>
  <c r="J388" i="2"/>
  <c r="B111" i="2"/>
  <c r="I471" i="2"/>
  <c r="I135" i="2"/>
  <c r="B309" i="2"/>
  <c r="D535" i="2"/>
  <c r="B28" i="2"/>
  <c r="D257" i="2"/>
  <c r="D38" i="2"/>
  <c r="B104" i="2"/>
  <c r="B148" i="2"/>
  <c r="B239" i="2"/>
  <c r="B261" i="2"/>
  <c r="J301" i="2"/>
  <c r="D338" i="2"/>
  <c r="C422" i="2"/>
  <c r="C520" i="2"/>
  <c r="I39" i="2"/>
  <c r="I62" i="2"/>
  <c r="I84" i="2"/>
  <c r="I104" i="2"/>
  <c r="I126" i="2"/>
  <c r="B151" i="2"/>
  <c r="B177" i="2"/>
  <c r="B204" i="2"/>
  <c r="B243" i="2"/>
  <c r="J252" i="2"/>
  <c r="D261" i="2"/>
  <c r="H269" i="2"/>
  <c r="D282" i="2"/>
  <c r="E294" i="2"/>
  <c r="D304" i="2"/>
  <c r="B315" i="2"/>
  <c r="F328" i="2"/>
  <c r="G338" i="2"/>
  <c r="B353" i="2"/>
  <c r="C369" i="2"/>
  <c r="G383" i="2"/>
  <c r="B400" i="2"/>
  <c r="H425" i="2"/>
  <c r="I441" i="2"/>
  <c r="I468" i="2"/>
  <c r="B496" i="2"/>
  <c r="F520" i="2"/>
  <c r="G557" i="2"/>
  <c r="B595" i="2"/>
  <c r="B244" i="2"/>
  <c r="B469" i="2"/>
  <c r="G246" i="2"/>
  <c r="H496" i="2"/>
  <c r="G282" i="2"/>
  <c r="G531" i="2"/>
  <c r="B45" i="2"/>
  <c r="F263" i="2"/>
  <c r="C426" i="2"/>
  <c r="G263" i="2"/>
  <c r="G355" i="2"/>
  <c r="D426" i="2"/>
  <c r="I534" i="2"/>
  <c r="I24" i="2"/>
  <c r="B47" i="2"/>
  <c r="I66" i="2"/>
  <c r="B89" i="2"/>
  <c r="B113" i="2"/>
  <c r="I132" i="2"/>
  <c r="I158" i="2"/>
  <c r="B184" i="2"/>
  <c r="B218" i="2"/>
  <c r="B247" i="2"/>
  <c r="F256" i="2"/>
  <c r="H263" i="2"/>
  <c r="D273" i="2"/>
  <c r="I286" i="2"/>
  <c r="F296" i="2"/>
  <c r="D308" i="2"/>
  <c r="G319" i="2"/>
  <c r="J329" i="2"/>
  <c r="E344" i="2"/>
  <c r="C359" i="2"/>
  <c r="J371" i="2"/>
  <c r="H389" i="2"/>
  <c r="G407" i="2"/>
  <c r="E426" i="2"/>
  <c r="E452" i="2"/>
  <c r="G479" i="2"/>
  <c r="C502" i="2"/>
  <c r="J534" i="2"/>
  <c r="F574" i="2"/>
  <c r="D601" i="2"/>
  <c r="I26" i="2"/>
  <c r="B48" i="2"/>
  <c r="I68" i="2"/>
  <c r="I90" i="2"/>
  <c r="I113" i="2"/>
  <c r="B133" i="2"/>
  <c r="B159" i="2"/>
  <c r="I184" i="2"/>
  <c r="I218" i="2"/>
  <c r="F247" i="2"/>
  <c r="B257" i="2"/>
  <c r="I263" i="2"/>
  <c r="F273" i="2"/>
  <c r="J286" i="2"/>
  <c r="G296" i="2"/>
  <c r="J308" i="2"/>
  <c r="I319" i="2"/>
  <c r="D330" i="2"/>
  <c r="F344" i="2"/>
  <c r="D359" i="2"/>
  <c r="B372" i="2"/>
  <c r="D390" i="2"/>
  <c r="H408" i="2"/>
  <c r="F426" i="2"/>
  <c r="F452" i="2"/>
  <c r="H479" i="2"/>
  <c r="F502" i="2"/>
  <c r="B535" i="2"/>
  <c r="B575" i="2"/>
  <c r="I603" i="2"/>
  <c r="D369" i="2"/>
  <c r="I85" i="2"/>
  <c r="F282" i="2"/>
  <c r="D315" i="2"/>
  <c r="G341" i="2"/>
  <c r="J425" i="2"/>
  <c r="I155" i="2"/>
  <c r="I110" i="2"/>
  <c r="I212" i="2"/>
  <c r="B273" i="2"/>
  <c r="C295" i="2"/>
  <c r="G315" i="2"/>
  <c r="C344" i="2"/>
  <c r="F355" i="2"/>
  <c r="D404" i="2"/>
  <c r="B599" i="2"/>
  <c r="I88" i="2"/>
  <c r="J246" i="2"/>
  <c r="I282" i="2"/>
  <c r="D316" i="2"/>
  <c r="I329" i="2"/>
  <c r="B389" i="2"/>
  <c r="J561" i="2"/>
  <c r="B219" i="2"/>
  <c r="J296" i="2"/>
  <c r="F372" i="2"/>
  <c r="I115" i="2"/>
  <c r="H247" i="2"/>
  <c r="C287" i="2"/>
  <c r="J344" i="2"/>
  <c r="E535" i="2"/>
  <c r="C362" i="2"/>
  <c r="I30" i="2"/>
  <c r="B53" i="2"/>
  <c r="B73" i="2"/>
  <c r="B95" i="2"/>
  <c r="B117" i="2"/>
  <c r="I138" i="2"/>
  <c r="B166" i="2"/>
  <c r="B189" i="2"/>
  <c r="I228" i="2"/>
  <c r="C249" i="2"/>
  <c r="F257" i="2"/>
  <c r="F267" i="2"/>
  <c r="B276" i="2"/>
  <c r="E287" i="2"/>
  <c r="D300" i="2"/>
  <c r="J309" i="2"/>
  <c r="H321" i="2"/>
  <c r="B335" i="2"/>
  <c r="B346" i="2"/>
  <c r="D362" i="2"/>
  <c r="E377" i="2"/>
  <c r="E391" i="2"/>
  <c r="D413" i="2"/>
  <c r="F435" i="2"/>
  <c r="G454" i="2"/>
  <c r="I483" i="2"/>
  <c r="I509" i="2"/>
  <c r="F536" i="2"/>
  <c r="F576" i="2"/>
  <c r="I106" i="2"/>
  <c r="I269" i="2"/>
  <c r="C400" i="2"/>
  <c r="I128" i="2"/>
  <c r="B531" i="2"/>
  <c r="D253" i="2"/>
  <c r="E353" i="2"/>
  <c r="J449" i="2"/>
  <c r="B181" i="2"/>
  <c r="J531" i="2"/>
  <c r="D158" i="2"/>
  <c r="G404" i="2"/>
  <c r="B27" i="2"/>
  <c r="J263" i="2"/>
  <c r="H452" i="2"/>
  <c r="I50" i="2"/>
  <c r="H275" i="2"/>
  <c r="B576" i="2"/>
  <c r="D30" i="2"/>
  <c r="I32" i="2"/>
  <c r="D53" i="2"/>
  <c r="B75" i="2"/>
  <c r="D97" i="2"/>
  <c r="I119" i="2"/>
  <c r="B139" i="2"/>
  <c r="I166" i="2"/>
  <c r="D189" i="2"/>
  <c r="B229" i="2"/>
  <c r="D249" i="2"/>
  <c r="G257" i="2"/>
  <c r="H267" i="2"/>
  <c r="J276" i="2"/>
  <c r="F287" i="2"/>
  <c r="E300" i="2"/>
  <c r="D310" i="2"/>
  <c r="F322" i="2"/>
  <c r="C335" i="2"/>
  <c r="C346" i="2"/>
  <c r="E362" i="2"/>
  <c r="H377" i="2"/>
  <c r="C392" i="2"/>
  <c r="G413" i="2"/>
  <c r="J435" i="2"/>
  <c r="H454" i="2"/>
  <c r="J483" i="2"/>
  <c r="E514" i="2"/>
  <c r="D545" i="2"/>
  <c r="G576" i="2"/>
  <c r="I207" i="2"/>
  <c r="J520" i="2"/>
  <c r="B64" i="2"/>
  <c r="I294" i="2"/>
  <c r="J403" i="2"/>
  <c r="J272" i="2"/>
  <c r="G597" i="2"/>
  <c r="B24" i="2"/>
  <c r="E253" i="2"/>
  <c r="G369" i="2"/>
  <c r="I131" i="2"/>
  <c r="B497" i="2"/>
  <c r="I185" i="2"/>
  <c r="E330" i="2"/>
  <c r="G502" i="2"/>
  <c r="B136" i="2"/>
  <c r="B297" i="2"/>
  <c r="F359" i="2"/>
  <c r="H431" i="2"/>
  <c r="B606" i="2"/>
  <c r="I72" i="2"/>
  <c r="G321" i="2"/>
  <c r="B33" i="2"/>
  <c r="I53" i="2"/>
  <c r="I75" i="2"/>
  <c r="I97" i="2"/>
  <c r="B120" i="2"/>
  <c r="I139" i="2"/>
  <c r="I168" i="2"/>
  <c r="I189" i="2"/>
  <c r="B232" i="2"/>
  <c r="H249" i="2"/>
  <c r="H257" i="2"/>
  <c r="D268" i="2"/>
  <c r="B277" i="2"/>
  <c r="G287" i="2"/>
  <c r="G300" i="2"/>
  <c r="E310" i="2"/>
  <c r="H322" i="2"/>
  <c r="E335" i="2"/>
  <c r="D346" i="2"/>
  <c r="F362" i="2"/>
  <c r="D378" i="2"/>
  <c r="G392" i="2"/>
  <c r="H413" i="2"/>
  <c r="B436" i="2"/>
  <c r="J454" i="2"/>
  <c r="B484" i="2"/>
  <c r="B515" i="2"/>
  <c r="E545" i="2"/>
  <c r="D578" i="2"/>
  <c r="E261" i="2"/>
  <c r="J441" i="2"/>
  <c r="D263" i="2"/>
  <c r="F471" i="2"/>
  <c r="B86" i="2"/>
  <c r="J306" i="2"/>
  <c r="I496" i="2"/>
  <c r="B88" i="2"/>
  <c r="H282" i="2"/>
  <c r="C450" i="2"/>
  <c r="I217" i="2"/>
  <c r="G451" i="2"/>
  <c r="B69" i="2"/>
  <c r="G275" i="2"/>
  <c r="E480" i="2"/>
  <c r="I221" i="2"/>
  <c r="F321" i="2"/>
  <c r="G390" i="2"/>
  <c r="G480" i="2"/>
  <c r="I94" i="2"/>
  <c r="I164" i="2"/>
  <c r="B249" i="2"/>
  <c r="D287" i="2"/>
  <c r="B345" i="2"/>
  <c r="E435" i="2"/>
  <c r="E536" i="2"/>
  <c r="I35" i="2"/>
  <c r="I54" i="2"/>
  <c r="B76" i="2"/>
  <c r="B98" i="2"/>
  <c r="D120" i="2"/>
  <c r="B140" i="2"/>
  <c r="B169" i="2"/>
  <c r="D192" i="2"/>
  <c r="I232" i="2"/>
  <c r="H250" i="2"/>
  <c r="I257" i="2"/>
  <c r="E268" i="2"/>
  <c r="C280" i="2"/>
  <c r="I289" i="2"/>
  <c r="H300" i="2"/>
  <c r="C314" i="2"/>
  <c r="I322" i="2"/>
  <c r="B336" i="2"/>
  <c r="F350" i="2"/>
  <c r="H362" i="2"/>
  <c r="C379" i="2"/>
  <c r="E398" i="2"/>
  <c r="B414" i="2"/>
  <c r="G439" i="2"/>
  <c r="C462" i="2"/>
  <c r="D484" i="2"/>
  <c r="C515" i="2"/>
  <c r="C552" i="2"/>
  <c r="G578" i="2"/>
  <c r="C329" i="2"/>
  <c r="I153" i="2"/>
  <c r="E329" i="2"/>
  <c r="G596" i="2"/>
  <c r="B65" i="2"/>
  <c r="E263" i="2"/>
  <c r="F369" i="2"/>
  <c r="D129" i="2"/>
  <c r="B307" i="2"/>
  <c r="J496" i="2"/>
  <c r="D24" i="2"/>
  <c r="C307" i="2"/>
  <c r="I114" i="2"/>
  <c r="I161" i="2"/>
  <c r="C257" i="2"/>
  <c r="B287" i="2"/>
  <c r="G344" i="2"/>
  <c r="E359" i="2"/>
  <c r="E390" i="2"/>
  <c r="D575" i="2"/>
  <c r="D69" i="2"/>
  <c r="B186" i="2"/>
  <c r="B264" i="2"/>
  <c r="C309" i="2"/>
  <c r="F330" i="2"/>
  <c r="G372" i="2"/>
  <c r="F412" i="2"/>
  <c r="I452" i="2"/>
  <c r="B51" i="2"/>
  <c r="B116" i="2"/>
  <c r="D136" i="2"/>
  <c r="I188" i="2"/>
  <c r="B222" i="2"/>
  <c r="E257" i="2"/>
  <c r="I266" i="2"/>
  <c r="J275" i="2"/>
  <c r="C300" i="2"/>
  <c r="E309" i="2"/>
  <c r="J334" i="2"/>
  <c r="C377" i="2"/>
  <c r="C391" i="2"/>
  <c r="C413" i="2"/>
  <c r="C454" i="2"/>
  <c r="F481" i="2"/>
  <c r="E509" i="2"/>
  <c r="E576" i="2"/>
  <c r="B36" i="2"/>
  <c r="B56" i="2"/>
  <c r="B78" i="2"/>
  <c r="B100" i="2"/>
  <c r="I122" i="2"/>
  <c r="I143" i="2"/>
  <c r="D169" i="2"/>
  <c r="D193" i="2"/>
  <c r="I236" i="2"/>
  <c r="I250" i="2"/>
  <c r="J257" i="2"/>
  <c r="F268" i="2"/>
  <c r="D280" i="2"/>
  <c r="J289" i="2"/>
  <c r="G301" i="2"/>
  <c r="D314" i="2"/>
  <c r="B323" i="2"/>
  <c r="C336" i="2"/>
  <c r="G350" i="2"/>
  <c r="I362" i="2"/>
  <c r="D379" i="2"/>
  <c r="I398" i="2"/>
  <c r="C414" i="2"/>
  <c r="H439" i="2"/>
  <c r="E462" i="2"/>
  <c r="E484" i="2"/>
  <c r="D515" i="2"/>
  <c r="D552" i="2"/>
  <c r="E579" i="2"/>
  <c r="B85" i="2"/>
  <c r="B127" i="2"/>
  <c r="B253" i="2"/>
  <c r="H294" i="2"/>
  <c r="E304" i="2"/>
  <c r="H338" i="2"/>
  <c r="C353" i="2"/>
  <c r="H383" i="2"/>
  <c r="C595" i="2"/>
  <c r="B208" i="2"/>
  <c r="D353" i="2"/>
  <c r="B108" i="2"/>
  <c r="H246" i="2"/>
  <c r="F315" i="2"/>
  <c r="B404" i="2"/>
  <c r="H329" i="2"/>
  <c r="D181" i="2"/>
  <c r="C273" i="2"/>
  <c r="D344" i="2"/>
  <c r="C601" i="2"/>
  <c r="B91" i="2"/>
  <c r="G247" i="2"/>
  <c r="G320" i="2"/>
  <c r="E412" i="2"/>
  <c r="I502" i="2"/>
  <c r="B37" i="2"/>
  <c r="B57" i="2"/>
  <c r="D79" i="2"/>
  <c r="I101" i="2"/>
  <c r="I123" i="2"/>
  <c r="B144" i="2"/>
  <c r="I169" i="2"/>
  <c r="I197" i="2"/>
  <c r="B237" i="2"/>
  <c r="F252" i="2"/>
  <c r="G259" i="2"/>
  <c r="G268" i="2"/>
  <c r="E280" i="2"/>
  <c r="D290" i="2"/>
  <c r="H301" i="2"/>
  <c r="E314" i="2"/>
  <c r="B324" i="2"/>
  <c r="E336" i="2"/>
  <c r="H350" i="2"/>
  <c r="B363" i="2"/>
  <c r="G381" i="2"/>
  <c r="G399" i="2"/>
  <c r="C416" i="2"/>
  <c r="I439" i="2"/>
  <c r="G462" i="2"/>
  <c r="B485" i="2"/>
  <c r="F515" i="2"/>
  <c r="I552" i="2"/>
  <c r="H579" i="2"/>
  <c r="I63" i="2"/>
  <c r="C315" i="2"/>
  <c r="B178" i="2"/>
  <c r="I306" i="2"/>
  <c r="E369" i="2"/>
  <c r="I44" i="2"/>
  <c r="B212" i="2"/>
  <c r="H341" i="2"/>
  <c r="B426" i="2"/>
  <c r="I65" i="2"/>
  <c r="B66" i="2"/>
  <c r="G253" i="2"/>
  <c r="J369" i="2"/>
  <c r="J430" i="2"/>
  <c r="D228" i="2"/>
  <c r="B38" i="2"/>
  <c r="I59" i="2"/>
  <c r="I79" i="2"/>
  <c r="I103" i="2"/>
  <c r="B124" i="2"/>
  <c r="I147" i="2"/>
  <c r="B170" i="2"/>
  <c r="B198" i="2"/>
  <c r="I238" i="2"/>
  <c r="G252" i="2"/>
  <c r="H259" i="2"/>
  <c r="H268" i="2"/>
  <c r="F280" i="2"/>
  <c r="E290" i="2"/>
  <c r="I301" i="2"/>
  <c r="H314" i="2"/>
  <c r="G324" i="2"/>
  <c r="G336" i="2"/>
  <c r="I350" i="2"/>
  <c r="H363" i="2"/>
  <c r="E382" i="2"/>
  <c r="H399" i="2"/>
  <c r="E416" i="2"/>
  <c r="J440" i="2"/>
  <c r="E463" i="2"/>
  <c r="C485" i="2"/>
  <c r="J519" i="2"/>
  <c r="J552" i="2"/>
  <c r="I581" i="2"/>
  <c r="D140" i="2"/>
  <c r="D162" i="2"/>
  <c r="D223" i="2"/>
  <c r="D174" i="2"/>
  <c r="D57" i="2"/>
  <c r="D170" i="2"/>
  <c r="D159" i="2"/>
  <c r="D148" i="2"/>
  <c r="D108" i="2"/>
  <c r="D98" i="2"/>
  <c r="D73" i="2"/>
  <c r="D111" i="2"/>
  <c r="D45" i="2"/>
  <c r="D186" i="2"/>
  <c r="D86" i="2"/>
  <c r="D239" i="2"/>
  <c r="D224" i="2"/>
  <c r="D214" i="2"/>
  <c r="D182" i="2"/>
  <c r="D95" i="2"/>
  <c r="D70" i="2"/>
  <c r="D60" i="2"/>
  <c r="D222" i="2"/>
  <c r="D242" i="2"/>
  <c r="D232" i="2"/>
  <c r="D154" i="2"/>
  <c r="D143" i="2"/>
  <c r="D113" i="2"/>
  <c r="D88" i="2"/>
  <c r="D78" i="2"/>
  <c r="D47" i="2"/>
  <c r="D110" i="2"/>
  <c r="D100" i="2"/>
  <c r="D226" i="2"/>
  <c r="D211" i="2"/>
  <c r="D201" i="2"/>
  <c r="D122" i="2"/>
  <c r="D87" i="2"/>
  <c r="D59" i="2"/>
  <c r="D50" i="2"/>
  <c r="D35" i="2"/>
  <c r="D51" i="2"/>
  <c r="D133" i="2"/>
  <c r="D166" i="2"/>
  <c r="D107" i="2"/>
  <c r="D126" i="2"/>
  <c r="D177" i="2"/>
  <c r="D208" i="2"/>
  <c r="D66" i="2"/>
  <c r="D44" i="2"/>
  <c r="D75" i="2"/>
  <c r="D197" i="2"/>
  <c r="D33" i="2"/>
  <c r="D27" i="2"/>
  <c r="D29" i="2"/>
  <c r="D42" i="2"/>
  <c r="D82" i="2"/>
  <c r="D91" i="2"/>
  <c r="D117" i="2"/>
  <c r="D146" i="2"/>
  <c r="D157" i="2"/>
  <c r="D202" i="2"/>
  <c r="I33" i="2"/>
  <c r="D25" i="2"/>
  <c r="D31" i="2"/>
  <c r="B43" i="2"/>
  <c r="D46" i="2"/>
  <c r="B49" i="2"/>
  <c r="D55" i="2"/>
  <c r="B58" i="2"/>
  <c r="D67" i="2"/>
  <c r="I70" i="2"/>
  <c r="D77" i="2"/>
  <c r="B93" i="2"/>
  <c r="I95" i="2"/>
  <c r="D102" i="2"/>
  <c r="I105" i="2"/>
  <c r="B118" i="2"/>
  <c r="B128" i="2"/>
  <c r="B131" i="2"/>
  <c r="B134" i="2"/>
  <c r="I137" i="2"/>
  <c r="D141" i="2"/>
  <c r="B175" i="2"/>
  <c r="D183" i="2"/>
  <c r="B191" i="2"/>
  <c r="D200" i="2"/>
  <c r="D205" i="2"/>
  <c r="D215" i="2"/>
  <c r="I224" i="2"/>
  <c r="B235" i="2"/>
  <c r="E245" i="2"/>
  <c r="B250" i="2"/>
  <c r="H254" i="2"/>
  <c r="B260" i="2"/>
  <c r="F265" i="2"/>
  <c r="B272" i="2"/>
  <c r="E277" i="2"/>
  <c r="D285" i="2"/>
  <c r="I290" i="2"/>
  <c r="E297" i="2"/>
  <c r="H304" i="2"/>
  <c r="E311" i="2"/>
  <c r="H318" i="2"/>
  <c r="B325" i="2"/>
  <c r="C333" i="2"/>
  <c r="G340" i="2"/>
  <c r="G346" i="2"/>
  <c r="C356" i="2"/>
  <c r="C364" i="2"/>
  <c r="D374" i="2"/>
  <c r="B384" i="2"/>
  <c r="D395" i="2"/>
  <c r="F406" i="2"/>
  <c r="E417" i="2"/>
  <c r="B432" i="2"/>
  <c r="J445" i="2"/>
  <c r="E460" i="2"/>
  <c r="C472" i="2"/>
  <c r="E492" i="2"/>
  <c r="B506" i="2"/>
  <c r="F523" i="2"/>
  <c r="H545" i="2"/>
  <c r="G565" i="2"/>
  <c r="I587" i="2"/>
  <c r="G607" i="2"/>
  <c r="D28" i="2"/>
  <c r="B77" i="2"/>
  <c r="E565" i="2"/>
  <c r="B80" i="2"/>
  <c r="J271" i="2"/>
  <c r="F346" i="2"/>
  <c r="J431" i="2"/>
  <c r="G545" i="2"/>
  <c r="I25" i="2"/>
  <c r="D40" i="2"/>
  <c r="B68" i="2"/>
  <c r="I73" i="2"/>
  <c r="D80" i="2"/>
  <c r="I83" i="2"/>
  <c r="D90" i="2"/>
  <c r="I108" i="2"/>
  <c r="D115" i="2"/>
  <c r="D134" i="2"/>
  <c r="I148" i="2"/>
  <c r="B153" i="2"/>
  <c r="I159" i="2"/>
  <c r="B164" i="2"/>
  <c r="B195" i="2"/>
  <c r="I229" i="2"/>
  <c r="I239" i="2"/>
  <c r="F245" i="2"/>
  <c r="C250" i="2"/>
  <c r="I254" i="2"/>
  <c r="C260" i="2"/>
  <c r="G265" i="2"/>
  <c r="C272" i="2"/>
  <c r="G277" i="2"/>
  <c r="E285" i="2"/>
  <c r="J290" i="2"/>
  <c r="F297" i="2"/>
  <c r="I304" i="2"/>
  <c r="F311" i="2"/>
  <c r="I318" i="2"/>
  <c r="C325" i="2"/>
  <c r="D333" i="2"/>
  <c r="I340" i="2"/>
  <c r="H346" i="2"/>
  <c r="D357" i="2"/>
  <c r="I364" i="2"/>
  <c r="I375" i="2"/>
  <c r="C384" i="2"/>
  <c r="E395" i="2"/>
  <c r="G406" i="2"/>
  <c r="H418" i="2"/>
  <c r="C432" i="2"/>
  <c r="B446" i="2"/>
  <c r="F460" i="2"/>
  <c r="E472" i="2"/>
  <c r="G492" i="2"/>
  <c r="C506" i="2"/>
  <c r="G523" i="2"/>
  <c r="I545" i="2"/>
  <c r="C567" i="2"/>
  <c r="E589" i="2"/>
  <c r="I607" i="2"/>
  <c r="F254" i="2"/>
  <c r="F545" i="2"/>
  <c r="B283" i="2"/>
  <c r="B364" i="2"/>
  <c r="F607" i="2"/>
  <c r="I34" i="2"/>
  <c r="D49" i="2"/>
  <c r="D58" i="2"/>
  <c r="B71" i="2"/>
  <c r="I86" i="2"/>
  <c r="D93" i="2"/>
  <c r="B96" i="2"/>
  <c r="B106" i="2"/>
  <c r="D118" i="2"/>
  <c r="I121" i="2"/>
  <c r="D128" i="2"/>
  <c r="D131" i="2"/>
  <c r="B135" i="2"/>
  <c r="B138" i="2"/>
  <c r="D175" i="2"/>
  <c r="D191" i="2"/>
  <c r="I200" i="2"/>
  <c r="I210" i="2"/>
  <c r="I225" i="2"/>
  <c r="G245" i="2"/>
  <c r="D250" i="2"/>
  <c r="G255" i="2"/>
  <c r="D260" i="2"/>
  <c r="H265" i="2"/>
  <c r="D272" i="2"/>
  <c r="C278" i="2"/>
  <c r="F285" i="2"/>
  <c r="G291" i="2"/>
  <c r="H299" i="2"/>
  <c r="J304" i="2"/>
  <c r="G311" i="2"/>
  <c r="C319" i="2"/>
  <c r="D325" i="2"/>
  <c r="E333" i="2"/>
  <c r="J340" i="2"/>
  <c r="F349" i="2"/>
  <c r="F357" i="2"/>
  <c r="B365" i="2"/>
  <c r="B376" i="2"/>
  <c r="D384" i="2"/>
  <c r="G395" i="2"/>
  <c r="J406" i="2"/>
  <c r="C421" i="2"/>
  <c r="D432" i="2"/>
  <c r="C446" i="2"/>
  <c r="G460" i="2"/>
  <c r="J474" i="2"/>
  <c r="H492" i="2"/>
  <c r="D506" i="2"/>
  <c r="G530" i="2"/>
  <c r="J545" i="2"/>
  <c r="F567" i="2"/>
  <c r="H589" i="2"/>
  <c r="E610" i="2"/>
  <c r="C264" i="2"/>
  <c r="G587" i="2"/>
  <c r="B25" i="2"/>
  <c r="D99" i="2"/>
  <c r="D127" i="2"/>
  <c r="B167" i="2"/>
  <c r="I204" i="2"/>
  <c r="J249" i="2"/>
  <c r="H310" i="2"/>
  <c r="E406" i="2"/>
  <c r="H587" i="2"/>
  <c r="B26" i="2"/>
  <c r="I61" i="2"/>
  <c r="D68" i="2"/>
  <c r="B84" i="2"/>
  <c r="B109" i="2"/>
  <c r="I124" i="2"/>
  <c r="I145" i="2"/>
  <c r="B149" i="2"/>
  <c r="D153" i="2"/>
  <c r="I156" i="2"/>
  <c r="B161" i="2"/>
  <c r="D164" i="2"/>
  <c r="I167" i="2"/>
  <c r="B172" i="2"/>
  <c r="I179" i="2"/>
  <c r="B188" i="2"/>
  <c r="D195" i="2"/>
  <c r="D221" i="2"/>
  <c r="B230" i="2"/>
  <c r="B240" i="2"/>
  <c r="H245" i="2"/>
  <c r="E250" i="2"/>
  <c r="H255" i="2"/>
  <c r="E260" i="2"/>
  <c r="I265" i="2"/>
  <c r="F272" i="2"/>
  <c r="E278" i="2"/>
  <c r="J285" i="2"/>
  <c r="I291" i="2"/>
  <c r="I299" i="2"/>
  <c r="B305" i="2"/>
  <c r="H311" i="2"/>
  <c r="D319" i="2"/>
  <c r="E325" i="2"/>
  <c r="F333" i="2"/>
  <c r="B341" i="2"/>
  <c r="H349" i="2"/>
  <c r="G357" i="2"/>
  <c r="C365" i="2"/>
  <c r="G376" i="2"/>
  <c r="E384" i="2"/>
  <c r="H395" i="2"/>
  <c r="B407" i="2"/>
  <c r="H421" i="2"/>
  <c r="B433" i="2"/>
  <c r="D446" i="2"/>
  <c r="H460" i="2"/>
  <c r="G476" i="2"/>
  <c r="F493" i="2"/>
  <c r="G506" i="2"/>
  <c r="H530" i="2"/>
  <c r="B546" i="2"/>
  <c r="G567" i="2"/>
  <c r="I589" i="2"/>
  <c r="J622" i="2"/>
  <c r="H620" i="2"/>
  <c r="F618" i="2"/>
  <c r="D616" i="2"/>
  <c r="B614" i="2"/>
  <c r="I611" i="2"/>
  <c r="G609" i="2"/>
  <c r="E607" i="2"/>
  <c r="C605" i="2"/>
  <c r="J602" i="2"/>
  <c r="H600" i="2"/>
  <c r="F598" i="2"/>
  <c r="D596" i="2"/>
  <c r="B594" i="2"/>
  <c r="I591" i="2"/>
  <c r="G589" i="2"/>
  <c r="E587" i="2"/>
  <c r="C585" i="2"/>
  <c r="J582" i="2"/>
  <c r="H580" i="2"/>
  <c r="F578" i="2"/>
  <c r="D576" i="2"/>
  <c r="B574" i="2"/>
  <c r="I571" i="2"/>
  <c r="G569" i="2"/>
  <c r="E567" i="2"/>
  <c r="C565" i="2"/>
  <c r="J562" i="2"/>
  <c r="H560" i="2"/>
  <c r="F558" i="2"/>
  <c r="D556" i="2"/>
  <c r="B554" i="2"/>
  <c r="I551" i="2"/>
  <c r="G549" i="2"/>
  <c r="E547" i="2"/>
  <c r="C545" i="2"/>
  <c r="J542" i="2"/>
  <c r="H540" i="2"/>
  <c r="F538" i="2"/>
  <c r="D536" i="2"/>
  <c r="B534" i="2"/>
  <c r="I531" i="2"/>
  <c r="G529" i="2"/>
  <c r="E527" i="2"/>
  <c r="C525" i="2"/>
  <c r="J522" i="2"/>
  <c r="H520" i="2"/>
  <c r="F518" i="2"/>
  <c r="D516" i="2"/>
  <c r="B514" i="2"/>
  <c r="I511" i="2"/>
  <c r="G509" i="2"/>
  <c r="I622" i="2"/>
  <c r="G620" i="2"/>
  <c r="E618" i="2"/>
  <c r="C616" i="2"/>
  <c r="J613" i="2"/>
  <c r="H611" i="2"/>
  <c r="F609" i="2"/>
  <c r="D607" i="2"/>
  <c r="B605" i="2"/>
  <c r="I602" i="2"/>
  <c r="G600" i="2"/>
  <c r="E598" i="2"/>
  <c r="C596" i="2"/>
  <c r="J593" i="2"/>
  <c r="H591" i="2"/>
  <c r="F589" i="2"/>
  <c r="D587" i="2"/>
  <c r="B585" i="2"/>
  <c r="I582" i="2"/>
  <c r="G580" i="2"/>
  <c r="E578" i="2"/>
  <c r="C576" i="2"/>
  <c r="J573" i="2"/>
  <c r="H571" i="2"/>
  <c r="F569" i="2"/>
  <c r="D567" i="2"/>
  <c r="B565" i="2"/>
  <c r="I562" i="2"/>
  <c r="G560" i="2"/>
  <c r="E558" i="2"/>
  <c r="C556" i="2"/>
  <c r="J553" i="2"/>
  <c r="H551" i="2"/>
  <c r="F549" i="2"/>
  <c r="D547" i="2"/>
  <c r="B545" i="2"/>
  <c r="I542" i="2"/>
  <c r="G540" i="2"/>
  <c r="E538" i="2"/>
  <c r="C536" i="2"/>
  <c r="J533" i="2"/>
  <c r="H531" i="2"/>
  <c r="F529" i="2"/>
  <c r="D527" i="2"/>
  <c r="B525" i="2"/>
  <c r="I522" i="2"/>
  <c r="G520" i="2"/>
  <c r="E518" i="2"/>
  <c r="C516" i="2"/>
  <c r="J513" i="2"/>
  <c r="H511" i="2"/>
  <c r="F509" i="2"/>
  <c r="G622" i="2"/>
  <c r="E620" i="2"/>
  <c r="C618" i="2"/>
  <c r="J615" i="2"/>
  <c r="H613" i="2"/>
  <c r="F611" i="2"/>
  <c r="D609" i="2"/>
  <c r="B607" i="2"/>
  <c r="I604" i="2"/>
  <c r="G602" i="2"/>
  <c r="E600" i="2"/>
  <c r="C598" i="2"/>
  <c r="F622" i="2"/>
  <c r="D620" i="2"/>
  <c r="B618" i="2"/>
  <c r="I615" i="2"/>
  <c r="G613" i="2"/>
  <c r="E611" i="2"/>
  <c r="C609" i="2"/>
  <c r="J606" i="2"/>
  <c r="H604" i="2"/>
  <c r="F602" i="2"/>
  <c r="D600" i="2"/>
  <c r="B598" i="2"/>
  <c r="I595" i="2"/>
  <c r="G593" i="2"/>
  <c r="E591" i="2"/>
  <c r="C589" i="2"/>
  <c r="J586" i="2"/>
  <c r="H584" i="2"/>
  <c r="F582" i="2"/>
  <c r="D580" i="2"/>
  <c r="B578" i="2"/>
  <c r="I575" i="2"/>
  <c r="G573" i="2"/>
  <c r="E571" i="2"/>
  <c r="C569" i="2"/>
  <c r="J566" i="2"/>
  <c r="H564" i="2"/>
  <c r="F562" i="2"/>
  <c r="D560" i="2"/>
  <c r="B558" i="2"/>
  <c r="I555" i="2"/>
  <c r="G553" i="2"/>
  <c r="E551" i="2"/>
  <c r="C549" i="2"/>
  <c r="J546" i="2"/>
  <c r="H544" i="2"/>
  <c r="F542" i="2"/>
  <c r="D540" i="2"/>
  <c r="B538" i="2"/>
  <c r="I535" i="2"/>
  <c r="G533" i="2"/>
  <c r="E531" i="2"/>
  <c r="C529" i="2"/>
  <c r="J526" i="2"/>
  <c r="H524" i="2"/>
  <c r="F522" i="2"/>
  <c r="D520" i="2"/>
  <c r="B518" i="2"/>
  <c r="I515" i="2"/>
  <c r="G513" i="2"/>
  <c r="E511" i="2"/>
  <c r="C509" i="2"/>
  <c r="E622" i="2"/>
  <c r="C620" i="2"/>
  <c r="J617" i="2"/>
  <c r="H615" i="2"/>
  <c r="F613" i="2"/>
  <c r="D611" i="2"/>
  <c r="B609" i="2"/>
  <c r="I606" i="2"/>
  <c r="G604" i="2"/>
  <c r="E602" i="2"/>
  <c r="C600" i="2"/>
  <c r="J597" i="2"/>
  <c r="D622" i="2"/>
  <c r="B620" i="2"/>
  <c r="I617" i="2"/>
  <c r="G615" i="2"/>
  <c r="E613" i="2"/>
  <c r="C611" i="2"/>
  <c r="J608" i="2"/>
  <c r="H606" i="2"/>
  <c r="F604" i="2"/>
  <c r="D602" i="2"/>
  <c r="B600" i="2"/>
  <c r="I597" i="2"/>
  <c r="G595" i="2"/>
  <c r="E593" i="2"/>
  <c r="C591" i="2"/>
  <c r="J588" i="2"/>
  <c r="H586" i="2"/>
  <c r="F584" i="2"/>
  <c r="D582" i="2"/>
  <c r="B580" i="2"/>
  <c r="I577" i="2"/>
  <c r="G575" i="2"/>
  <c r="E573" i="2"/>
  <c r="C571" i="2"/>
  <c r="J568" i="2"/>
  <c r="H566" i="2"/>
  <c r="F564" i="2"/>
  <c r="D562" i="2"/>
  <c r="B560" i="2"/>
  <c r="I557" i="2"/>
  <c r="G555" i="2"/>
  <c r="E553" i="2"/>
  <c r="C551" i="2"/>
  <c r="J548" i="2"/>
  <c r="H546" i="2"/>
  <c r="F544" i="2"/>
  <c r="D542" i="2"/>
  <c r="B540" i="2"/>
  <c r="I537" i="2"/>
  <c r="G535" i="2"/>
  <c r="E533" i="2"/>
  <c r="C531" i="2"/>
  <c r="J528" i="2"/>
  <c r="H526" i="2"/>
  <c r="F524" i="2"/>
  <c r="D522" i="2"/>
  <c r="B520" i="2"/>
  <c r="I517" i="2"/>
  <c r="G515" i="2"/>
  <c r="E513" i="2"/>
  <c r="C511" i="2"/>
  <c r="J508" i="2"/>
  <c r="H506" i="2"/>
  <c r="F504" i="2"/>
  <c r="D502" i="2"/>
  <c r="B500" i="2"/>
  <c r="I497" i="2"/>
  <c r="G495" i="2"/>
  <c r="E493" i="2"/>
  <c r="C491" i="2"/>
  <c r="J488" i="2"/>
  <c r="H486" i="2"/>
  <c r="F484" i="2"/>
  <c r="D482" i="2"/>
  <c r="B480" i="2"/>
  <c r="I477" i="2"/>
  <c r="G475" i="2"/>
  <c r="E473" i="2"/>
  <c r="C471" i="2"/>
  <c r="J468" i="2"/>
  <c r="H466" i="2"/>
  <c r="F464" i="2"/>
  <c r="D462" i="2"/>
  <c r="B460" i="2"/>
  <c r="I457" i="2"/>
  <c r="G455" i="2"/>
  <c r="E453" i="2"/>
  <c r="C451" i="2"/>
  <c r="J448" i="2"/>
  <c r="H446" i="2"/>
  <c r="F444" i="2"/>
  <c r="D442" i="2"/>
  <c r="B440" i="2"/>
  <c r="I437" i="2"/>
  <c r="G435" i="2"/>
  <c r="H622" i="2"/>
  <c r="E619" i="2"/>
  <c r="F616" i="2"/>
  <c r="J612" i="2"/>
  <c r="B610" i="2"/>
  <c r="F606" i="2"/>
  <c r="G603" i="2"/>
  <c r="F600" i="2"/>
  <c r="C597" i="2"/>
  <c r="F594" i="2"/>
  <c r="G591" i="2"/>
  <c r="H588" i="2"/>
  <c r="B586" i="2"/>
  <c r="E583" i="2"/>
  <c r="F580" i="2"/>
  <c r="G577" i="2"/>
  <c r="J574" i="2"/>
  <c r="D572" i="2"/>
  <c r="E569" i="2"/>
  <c r="F566" i="2"/>
  <c r="I563" i="2"/>
  <c r="C561" i="2"/>
  <c r="D558" i="2"/>
  <c r="E555" i="2"/>
  <c r="H552" i="2"/>
  <c r="B550" i="2"/>
  <c r="C547" i="2"/>
  <c r="D544" i="2"/>
  <c r="G541" i="2"/>
  <c r="J538" i="2"/>
  <c r="B536" i="2"/>
  <c r="C533" i="2"/>
  <c r="F530" i="2"/>
  <c r="I527" i="2"/>
  <c r="J524" i="2"/>
  <c r="B522" i="2"/>
  <c r="E519" i="2"/>
  <c r="H516" i="2"/>
  <c r="I513" i="2"/>
  <c r="J510" i="2"/>
  <c r="D508" i="2"/>
  <c r="J505" i="2"/>
  <c r="G503" i="2"/>
  <c r="D501" i="2"/>
  <c r="J498" i="2"/>
  <c r="G496" i="2"/>
  <c r="D494" i="2"/>
  <c r="J491" i="2"/>
  <c r="G489" i="2"/>
  <c r="D487" i="2"/>
  <c r="J484" i="2"/>
  <c r="G482" i="2"/>
  <c r="D480" i="2"/>
  <c r="J477" i="2"/>
  <c r="F475" i="2"/>
  <c r="C473" i="2"/>
  <c r="I470" i="2"/>
  <c r="F468" i="2"/>
  <c r="C466" i="2"/>
  <c r="I463" i="2"/>
  <c r="F461" i="2"/>
  <c r="C459" i="2"/>
  <c r="I456" i="2"/>
  <c r="F454" i="2"/>
  <c r="C452" i="2"/>
  <c r="I449" i="2"/>
  <c r="F447" i="2"/>
  <c r="C445" i="2"/>
  <c r="I442" i="2"/>
  <c r="F440" i="2"/>
  <c r="C438" i="2"/>
  <c r="I435" i="2"/>
  <c r="F433" i="2"/>
  <c r="D431" i="2"/>
  <c r="B429" i="2"/>
  <c r="I426" i="2"/>
  <c r="G424" i="2"/>
  <c r="E422" i="2"/>
  <c r="C420" i="2"/>
  <c r="J417" i="2"/>
  <c r="H415" i="2"/>
  <c r="F413" i="2"/>
  <c r="D411" i="2"/>
  <c r="B409" i="2"/>
  <c r="I406" i="2"/>
  <c r="C622" i="2"/>
  <c r="D619" i="2"/>
  <c r="E616" i="2"/>
  <c r="I612" i="2"/>
  <c r="J609" i="2"/>
  <c r="E606" i="2"/>
  <c r="F603" i="2"/>
  <c r="J599" i="2"/>
  <c r="B597" i="2"/>
  <c r="E594" i="2"/>
  <c r="F591" i="2"/>
  <c r="G588" i="2"/>
  <c r="J585" i="2"/>
  <c r="D583" i="2"/>
  <c r="E580" i="2"/>
  <c r="F577" i="2"/>
  <c r="I574" i="2"/>
  <c r="C572" i="2"/>
  <c r="D569" i="2"/>
  <c r="E566" i="2"/>
  <c r="H563" i="2"/>
  <c r="B561" i="2"/>
  <c r="C558" i="2"/>
  <c r="D555" i="2"/>
  <c r="G552" i="2"/>
  <c r="J549" i="2"/>
  <c r="B547" i="2"/>
  <c r="C544" i="2"/>
  <c r="F541" i="2"/>
  <c r="I538" i="2"/>
  <c r="J535" i="2"/>
  <c r="B533" i="2"/>
  <c r="E530" i="2"/>
  <c r="H527" i="2"/>
  <c r="I524" i="2"/>
  <c r="J521" i="2"/>
  <c r="D519" i="2"/>
  <c r="G516" i="2"/>
  <c r="H513" i="2"/>
  <c r="I510" i="2"/>
  <c r="C508" i="2"/>
  <c r="I505" i="2"/>
  <c r="F503" i="2"/>
  <c r="C501" i="2"/>
  <c r="I498" i="2"/>
  <c r="F496" i="2"/>
  <c r="C494" i="2"/>
  <c r="I491" i="2"/>
  <c r="F489" i="2"/>
  <c r="C487" i="2"/>
  <c r="I484" i="2"/>
  <c r="F482" i="2"/>
  <c r="C480" i="2"/>
  <c r="H477" i="2"/>
  <c r="E475" i="2"/>
  <c r="B473" i="2"/>
  <c r="H470" i="2"/>
  <c r="E468" i="2"/>
  <c r="B466" i="2"/>
  <c r="H463" i="2"/>
  <c r="E461" i="2"/>
  <c r="B459" i="2"/>
  <c r="H456" i="2"/>
  <c r="E454" i="2"/>
  <c r="B452" i="2"/>
  <c r="H449" i="2"/>
  <c r="E447" i="2"/>
  <c r="B445" i="2"/>
  <c r="H442" i="2"/>
  <c r="E440" i="2"/>
  <c r="B438" i="2"/>
  <c r="H435" i="2"/>
  <c r="E433" i="2"/>
  <c r="C431" i="2"/>
  <c r="J428" i="2"/>
  <c r="H426" i="2"/>
  <c r="F424" i="2"/>
  <c r="D422" i="2"/>
  <c r="B420" i="2"/>
  <c r="I417" i="2"/>
  <c r="G415" i="2"/>
  <c r="E413" i="2"/>
  <c r="C411" i="2"/>
  <c r="J408" i="2"/>
  <c r="H406" i="2"/>
  <c r="B622" i="2"/>
  <c r="C619" i="2"/>
  <c r="B616" i="2"/>
  <c r="H612" i="2"/>
  <c r="I609" i="2"/>
  <c r="D606" i="2"/>
  <c r="E603" i="2"/>
  <c r="I599" i="2"/>
  <c r="J596" i="2"/>
  <c r="D594" i="2"/>
  <c r="D591" i="2"/>
  <c r="F588" i="2"/>
  <c r="I585" i="2"/>
  <c r="C583" i="2"/>
  <c r="C580" i="2"/>
  <c r="E577" i="2"/>
  <c r="H574" i="2"/>
  <c r="B572" i="2"/>
  <c r="B569" i="2"/>
  <c r="D566" i="2"/>
  <c r="G563" i="2"/>
  <c r="J560" i="2"/>
  <c r="J557" i="2"/>
  <c r="C555" i="2"/>
  <c r="F552" i="2"/>
  <c r="I549" i="2"/>
  <c r="I546" i="2"/>
  <c r="B544" i="2"/>
  <c r="E541" i="2"/>
  <c r="H538" i="2"/>
  <c r="H535" i="2"/>
  <c r="J532" i="2"/>
  <c r="D530" i="2"/>
  <c r="G527" i="2"/>
  <c r="G524" i="2"/>
  <c r="I521" i="2"/>
  <c r="C519" i="2"/>
  <c r="F516" i="2"/>
  <c r="F513" i="2"/>
  <c r="H510" i="2"/>
  <c r="B508" i="2"/>
  <c r="H505" i="2"/>
  <c r="E503" i="2"/>
  <c r="B501" i="2"/>
  <c r="H498" i="2"/>
  <c r="E496" i="2"/>
  <c r="B494" i="2"/>
  <c r="H491" i="2"/>
  <c r="E489" i="2"/>
  <c r="B487" i="2"/>
  <c r="H484" i="2"/>
  <c r="E482" i="2"/>
  <c r="J479" i="2"/>
  <c r="G477" i="2"/>
  <c r="J621" i="2"/>
  <c r="B619" i="2"/>
  <c r="F615" i="2"/>
  <c r="G612" i="2"/>
  <c r="H609" i="2"/>
  <c r="C606" i="2"/>
  <c r="D603" i="2"/>
  <c r="H599" i="2"/>
  <c r="I596" i="2"/>
  <c r="C594" i="2"/>
  <c r="B591" i="2"/>
  <c r="E588" i="2"/>
  <c r="H585" i="2"/>
  <c r="B583" i="2"/>
  <c r="J579" i="2"/>
  <c r="D577" i="2"/>
  <c r="G574" i="2"/>
  <c r="J571" i="2"/>
  <c r="I568" i="2"/>
  <c r="C566" i="2"/>
  <c r="F563" i="2"/>
  <c r="I560" i="2"/>
  <c r="H557" i="2"/>
  <c r="B555" i="2"/>
  <c r="E552" i="2"/>
  <c r="H549" i="2"/>
  <c r="G546" i="2"/>
  <c r="J543" i="2"/>
  <c r="D541" i="2"/>
  <c r="G538" i="2"/>
  <c r="F535" i="2"/>
  <c r="I532" i="2"/>
  <c r="C530" i="2"/>
  <c r="F527" i="2"/>
  <c r="E524" i="2"/>
  <c r="H521" i="2"/>
  <c r="B519" i="2"/>
  <c r="E516" i="2"/>
  <c r="D513" i="2"/>
  <c r="G510" i="2"/>
  <c r="J507" i="2"/>
  <c r="G505" i="2"/>
  <c r="D503" i="2"/>
  <c r="J500" i="2"/>
  <c r="G498" i="2"/>
  <c r="D496" i="2"/>
  <c r="J493" i="2"/>
  <c r="G491" i="2"/>
  <c r="D489" i="2"/>
  <c r="J486" i="2"/>
  <c r="G484" i="2"/>
  <c r="C482" i="2"/>
  <c r="I479" i="2"/>
  <c r="F477" i="2"/>
  <c r="C475" i="2"/>
  <c r="I472" i="2"/>
  <c r="F470" i="2"/>
  <c r="C468" i="2"/>
  <c r="I465" i="2"/>
  <c r="F463" i="2"/>
  <c r="C461" i="2"/>
  <c r="I458" i="2"/>
  <c r="H621" i="2"/>
  <c r="G621" i="2"/>
  <c r="H618" i="2"/>
  <c r="C615" i="2"/>
  <c r="D612" i="2"/>
  <c r="H608" i="2"/>
  <c r="I605" i="2"/>
  <c r="H602" i="2"/>
  <c r="E599" i="2"/>
  <c r="F596" i="2"/>
  <c r="F593" i="2"/>
  <c r="H590" i="2"/>
  <c r="B588" i="2"/>
  <c r="E585" i="2"/>
  <c r="E582" i="2"/>
  <c r="G579" i="2"/>
  <c r="J576" i="2"/>
  <c r="D574" i="2"/>
  <c r="D571" i="2"/>
  <c r="F568" i="2"/>
  <c r="I565" i="2"/>
  <c r="C563" i="2"/>
  <c r="C560" i="2"/>
  <c r="E557" i="2"/>
  <c r="H554" i="2"/>
  <c r="B552" i="2"/>
  <c r="B549" i="2"/>
  <c r="D546" i="2"/>
  <c r="G543" i="2"/>
  <c r="J540" i="2"/>
  <c r="J537" i="2"/>
  <c r="C535" i="2"/>
  <c r="F532" i="2"/>
  <c r="I529" i="2"/>
  <c r="I526" i="2"/>
  <c r="B524" i="2"/>
  <c r="E521" i="2"/>
  <c r="H518" i="2"/>
  <c r="H515" i="2"/>
  <c r="J512" i="2"/>
  <c r="D510" i="2"/>
  <c r="G507" i="2"/>
  <c r="D505" i="2"/>
  <c r="J502" i="2"/>
  <c r="G500" i="2"/>
  <c r="D498" i="2"/>
  <c r="J495" i="2"/>
  <c r="G493" i="2"/>
  <c r="D491" i="2"/>
  <c r="I488" i="2"/>
  <c r="F486" i="2"/>
  <c r="C484" i="2"/>
  <c r="I481" i="2"/>
  <c r="F479" i="2"/>
  <c r="C477" i="2"/>
  <c r="I474" i="2"/>
  <c r="F472" i="2"/>
  <c r="C470" i="2"/>
  <c r="I467" i="2"/>
  <c r="F465" i="2"/>
  <c r="C463" i="2"/>
  <c r="I460" i="2"/>
  <c r="F458" i="2"/>
  <c r="F621" i="2"/>
  <c r="E617" i="2"/>
  <c r="D613" i="2"/>
  <c r="G608" i="2"/>
  <c r="J604" i="2"/>
  <c r="B601" i="2"/>
  <c r="E596" i="2"/>
  <c r="H592" i="2"/>
  <c r="D589" i="2"/>
  <c r="D585" i="2"/>
  <c r="G581" i="2"/>
  <c r="C578" i="2"/>
  <c r="C574" i="2"/>
  <c r="F570" i="2"/>
  <c r="B567" i="2"/>
  <c r="B563" i="2"/>
  <c r="E559" i="2"/>
  <c r="J555" i="2"/>
  <c r="J551" i="2"/>
  <c r="D548" i="2"/>
  <c r="I544" i="2"/>
  <c r="I540" i="2"/>
  <c r="C537" i="2"/>
  <c r="H533" i="2"/>
  <c r="H529" i="2"/>
  <c r="B526" i="2"/>
  <c r="G522" i="2"/>
  <c r="G518" i="2"/>
  <c r="J514" i="2"/>
  <c r="F511" i="2"/>
  <c r="F507" i="2"/>
  <c r="G504" i="2"/>
  <c r="G501" i="2"/>
  <c r="C498" i="2"/>
  <c r="C495" i="2"/>
  <c r="D492" i="2"/>
  <c r="H488" i="2"/>
  <c r="I485" i="2"/>
  <c r="J482" i="2"/>
  <c r="E479" i="2"/>
  <c r="F476" i="2"/>
  <c r="H473" i="2"/>
  <c r="G470" i="2"/>
  <c r="G467" i="2"/>
  <c r="I464" i="2"/>
  <c r="J461" i="2"/>
  <c r="J458" i="2"/>
  <c r="C456" i="2"/>
  <c r="G453" i="2"/>
  <c r="J450" i="2"/>
  <c r="E448" i="2"/>
  <c r="I445" i="2"/>
  <c r="D443" i="2"/>
  <c r="H440" i="2"/>
  <c r="J437" i="2"/>
  <c r="D435" i="2"/>
  <c r="I432" i="2"/>
  <c r="E430" i="2"/>
  <c r="J427" i="2"/>
  <c r="F425" i="2"/>
  <c r="B423" i="2"/>
  <c r="G420" i="2"/>
  <c r="C418" i="2"/>
  <c r="F415" i="2"/>
  <c r="B413" i="2"/>
  <c r="G410" i="2"/>
  <c r="C408" i="2"/>
  <c r="H405" i="2"/>
  <c r="F403" i="2"/>
  <c r="D401" i="2"/>
  <c r="B399" i="2"/>
  <c r="I396" i="2"/>
  <c r="G394" i="2"/>
  <c r="E392" i="2"/>
  <c r="C390" i="2"/>
  <c r="J387" i="2"/>
  <c r="H385" i="2"/>
  <c r="F383" i="2"/>
  <c r="D381" i="2"/>
  <c r="B379" i="2"/>
  <c r="I376" i="2"/>
  <c r="G374" i="2"/>
  <c r="E372" i="2"/>
  <c r="C370" i="2"/>
  <c r="J367" i="2"/>
  <c r="H365" i="2"/>
  <c r="F363" i="2"/>
  <c r="E621" i="2"/>
  <c r="D617" i="2"/>
  <c r="C613" i="2"/>
  <c r="F608" i="2"/>
  <c r="E604" i="2"/>
  <c r="J600" i="2"/>
  <c r="B596" i="2"/>
  <c r="G592" i="2"/>
  <c r="B589" i="2"/>
  <c r="J584" i="2"/>
  <c r="F581" i="2"/>
  <c r="J577" i="2"/>
  <c r="I573" i="2"/>
  <c r="E570" i="2"/>
  <c r="I566" i="2"/>
  <c r="H562" i="2"/>
  <c r="D559" i="2"/>
  <c r="H555" i="2"/>
  <c r="G551" i="2"/>
  <c r="C548" i="2"/>
  <c r="G544" i="2"/>
  <c r="F540" i="2"/>
  <c r="B537" i="2"/>
  <c r="F533" i="2"/>
  <c r="E529" i="2"/>
  <c r="J525" i="2"/>
  <c r="E522" i="2"/>
  <c r="D518" i="2"/>
  <c r="I514" i="2"/>
  <c r="D511" i="2"/>
  <c r="E507" i="2"/>
  <c r="E504" i="2"/>
  <c r="F501" i="2"/>
  <c r="B498" i="2"/>
  <c r="B495" i="2"/>
  <c r="C492" i="2"/>
  <c r="G488" i="2"/>
  <c r="H485" i="2"/>
  <c r="I482" i="2"/>
  <c r="D479" i="2"/>
  <c r="E476" i="2"/>
  <c r="G473" i="2"/>
  <c r="E470" i="2"/>
  <c r="F467" i="2"/>
  <c r="H464" i="2"/>
  <c r="I461" i="2"/>
  <c r="H458" i="2"/>
  <c r="B456" i="2"/>
  <c r="F453" i="2"/>
  <c r="I450" i="2"/>
  <c r="D448" i="2"/>
  <c r="H445" i="2"/>
  <c r="C443" i="2"/>
  <c r="G440" i="2"/>
  <c r="H437" i="2"/>
  <c r="C435" i="2"/>
  <c r="H432" i="2"/>
  <c r="D430" i="2"/>
  <c r="I427" i="2"/>
  <c r="E425" i="2"/>
  <c r="J422" i="2"/>
  <c r="F420" i="2"/>
  <c r="B418" i="2"/>
  <c r="E415" i="2"/>
  <c r="J412" i="2"/>
  <c r="F410" i="2"/>
  <c r="B408" i="2"/>
  <c r="G405" i="2"/>
  <c r="E403" i="2"/>
  <c r="C401" i="2"/>
  <c r="J398" i="2"/>
  <c r="H396" i="2"/>
  <c r="F394" i="2"/>
  <c r="D392" i="2"/>
  <c r="B390" i="2"/>
  <c r="I387" i="2"/>
  <c r="G385" i="2"/>
  <c r="E383" i="2"/>
  <c r="C381" i="2"/>
  <c r="J378" i="2"/>
  <c r="H376" i="2"/>
  <c r="F374" i="2"/>
  <c r="D372" i="2"/>
  <c r="B370" i="2"/>
  <c r="I367" i="2"/>
  <c r="D621" i="2"/>
  <c r="C617" i="2"/>
  <c r="B613" i="2"/>
  <c r="E608" i="2"/>
  <c r="D604" i="2"/>
  <c r="I600" i="2"/>
  <c r="J595" i="2"/>
  <c r="F592" i="2"/>
  <c r="I588" i="2"/>
  <c r="I584" i="2"/>
  <c r="E581" i="2"/>
  <c r="H577" i="2"/>
  <c r="H573" i="2"/>
  <c r="D570" i="2"/>
  <c r="G566" i="2"/>
  <c r="G562" i="2"/>
  <c r="C559" i="2"/>
  <c r="F555" i="2"/>
  <c r="F551" i="2"/>
  <c r="B548" i="2"/>
  <c r="E544" i="2"/>
  <c r="E540" i="2"/>
  <c r="J536" i="2"/>
  <c r="D533" i="2"/>
  <c r="D529" i="2"/>
  <c r="I525" i="2"/>
  <c r="C522" i="2"/>
  <c r="C518" i="2"/>
  <c r="H514" i="2"/>
  <c r="B511" i="2"/>
  <c r="D507" i="2"/>
  <c r="D504" i="2"/>
  <c r="E501" i="2"/>
  <c r="J497" i="2"/>
  <c r="J494" i="2"/>
  <c r="B492" i="2"/>
  <c r="F488" i="2"/>
  <c r="G485" i="2"/>
  <c r="H482" i="2"/>
  <c r="C479" i="2"/>
  <c r="D476" i="2"/>
  <c r="F473" i="2"/>
  <c r="D470" i="2"/>
  <c r="E467" i="2"/>
  <c r="G464" i="2"/>
  <c r="H461" i="2"/>
  <c r="G458" i="2"/>
  <c r="J455" i="2"/>
  <c r="D453" i="2"/>
  <c r="H450" i="2"/>
  <c r="C448" i="2"/>
  <c r="G445" i="2"/>
  <c r="B443" i="2"/>
  <c r="D440" i="2"/>
  <c r="G437" i="2"/>
  <c r="B435" i="2"/>
  <c r="G432" i="2"/>
  <c r="C430" i="2"/>
  <c r="H427" i="2"/>
  <c r="D425" i="2"/>
  <c r="I422" i="2"/>
  <c r="E420" i="2"/>
  <c r="H417" i="2"/>
  <c r="D415" i="2"/>
  <c r="I412" i="2"/>
  <c r="E410" i="2"/>
  <c r="J407" i="2"/>
  <c r="F405" i="2"/>
  <c r="D403" i="2"/>
  <c r="B401" i="2"/>
  <c r="C621" i="2"/>
  <c r="B617" i="2"/>
  <c r="F612" i="2"/>
  <c r="D608" i="2"/>
  <c r="C604" i="2"/>
  <c r="G599" i="2"/>
  <c r="H595" i="2"/>
  <c r="E592" i="2"/>
  <c r="D588" i="2"/>
  <c r="G584" i="2"/>
  <c r="D581" i="2"/>
  <c r="C577" i="2"/>
  <c r="F573" i="2"/>
  <c r="C570" i="2"/>
  <c r="B566" i="2"/>
  <c r="E562" i="2"/>
  <c r="B559" i="2"/>
  <c r="J554" i="2"/>
  <c r="D551" i="2"/>
  <c r="J547" i="2"/>
  <c r="I543" i="2"/>
  <c r="C540" i="2"/>
  <c r="I536" i="2"/>
  <c r="H532" i="2"/>
  <c r="B529" i="2"/>
  <c r="H525" i="2"/>
  <c r="G521" i="2"/>
  <c r="J517" i="2"/>
  <c r="G514" i="2"/>
  <c r="F510" i="2"/>
  <c r="C507" i="2"/>
  <c r="C504" i="2"/>
  <c r="I500" i="2"/>
  <c r="H497" i="2"/>
  <c r="I494" i="2"/>
  <c r="F491" i="2"/>
  <c r="E488" i="2"/>
  <c r="F485" i="2"/>
  <c r="B482" i="2"/>
  <c r="B479" i="2"/>
  <c r="C476" i="2"/>
  <c r="D473" i="2"/>
  <c r="B470" i="2"/>
  <c r="D467" i="2"/>
  <c r="E464" i="2"/>
  <c r="G461" i="2"/>
  <c r="E458" i="2"/>
  <c r="I455" i="2"/>
  <c r="C453" i="2"/>
  <c r="G450" i="2"/>
  <c r="B448" i="2"/>
  <c r="F445" i="2"/>
  <c r="J442" i="2"/>
  <c r="C440" i="2"/>
  <c r="F437" i="2"/>
  <c r="J434" i="2"/>
  <c r="F432" i="2"/>
  <c r="B430" i="2"/>
  <c r="G427" i="2"/>
  <c r="C425" i="2"/>
  <c r="H422" i="2"/>
  <c r="D420" i="2"/>
  <c r="G417" i="2"/>
  <c r="C415" i="2"/>
  <c r="H412" i="2"/>
  <c r="D410" i="2"/>
  <c r="I407" i="2"/>
  <c r="E405" i="2"/>
  <c r="C403" i="2"/>
  <c r="J400" i="2"/>
  <c r="H398" i="2"/>
  <c r="F396" i="2"/>
  <c r="D394" i="2"/>
  <c r="B392" i="2"/>
  <c r="I389" i="2"/>
  <c r="G387" i="2"/>
  <c r="E385" i="2"/>
  <c r="C383" i="2"/>
  <c r="B621" i="2"/>
  <c r="J616" i="2"/>
  <c r="E612" i="2"/>
  <c r="C608" i="2"/>
  <c r="B604" i="2"/>
  <c r="F599" i="2"/>
  <c r="F595" i="2"/>
  <c r="D592" i="2"/>
  <c r="C588" i="2"/>
  <c r="E584" i="2"/>
  <c r="C581" i="2"/>
  <c r="B577" i="2"/>
  <c r="D573" i="2"/>
  <c r="B570" i="2"/>
  <c r="J565" i="2"/>
  <c r="C562" i="2"/>
  <c r="J558" i="2"/>
  <c r="I554" i="2"/>
  <c r="B551" i="2"/>
  <c r="I547" i="2"/>
  <c r="H543" i="2"/>
  <c r="J539" i="2"/>
  <c r="H536" i="2"/>
  <c r="G532" i="2"/>
  <c r="I528" i="2"/>
  <c r="G525" i="2"/>
  <c r="F521" i="2"/>
  <c r="H517" i="2"/>
  <c r="F514" i="2"/>
  <c r="E510" i="2"/>
  <c r="B507" i="2"/>
  <c r="B504" i="2"/>
  <c r="H500" i="2"/>
  <c r="G497" i="2"/>
  <c r="H494" i="2"/>
  <c r="E491" i="2"/>
  <c r="D488" i="2"/>
  <c r="E485" i="2"/>
  <c r="J481" i="2"/>
  <c r="J478" i="2"/>
  <c r="B476" i="2"/>
  <c r="J472" i="2"/>
  <c r="J469" i="2"/>
  <c r="C467" i="2"/>
  <c r="D464" i="2"/>
  <c r="D461" i="2"/>
  <c r="D458" i="2"/>
  <c r="H455" i="2"/>
  <c r="B453" i="2"/>
  <c r="F450" i="2"/>
  <c r="J447" i="2"/>
  <c r="E445" i="2"/>
  <c r="G442" i="2"/>
  <c r="J439" i="2"/>
  <c r="E437" i="2"/>
  <c r="I434" i="2"/>
  <c r="E432" i="2"/>
  <c r="J429" i="2"/>
  <c r="F427" i="2"/>
  <c r="B425" i="2"/>
  <c r="G422" i="2"/>
  <c r="J419" i="2"/>
  <c r="F417" i="2"/>
  <c r="B415" i="2"/>
  <c r="G412" i="2"/>
  <c r="C410" i="2"/>
  <c r="H407" i="2"/>
  <c r="D405" i="2"/>
  <c r="B403" i="2"/>
  <c r="I400" i="2"/>
  <c r="G398" i="2"/>
  <c r="E396" i="2"/>
  <c r="C394" i="2"/>
  <c r="J391" i="2"/>
  <c r="J620" i="2"/>
  <c r="I616" i="2"/>
  <c r="C612" i="2"/>
  <c r="B608" i="2"/>
  <c r="J603" i="2"/>
  <c r="D599" i="2"/>
  <c r="E595" i="2"/>
  <c r="C592" i="2"/>
  <c r="J587" i="2"/>
  <c r="D584" i="2"/>
  <c r="B581" i="2"/>
  <c r="I576" i="2"/>
  <c r="C573" i="2"/>
  <c r="J569" i="2"/>
  <c r="H565" i="2"/>
  <c r="B562" i="2"/>
  <c r="I558" i="2"/>
  <c r="G554" i="2"/>
  <c r="J550" i="2"/>
  <c r="H547" i="2"/>
  <c r="F543" i="2"/>
  <c r="I539" i="2"/>
  <c r="G536" i="2"/>
  <c r="E532" i="2"/>
  <c r="H528" i="2"/>
  <c r="F525" i="2"/>
  <c r="D521" i="2"/>
  <c r="I621" i="2"/>
  <c r="J614" i="2"/>
  <c r="C610" i="2"/>
  <c r="B603" i="2"/>
  <c r="F597" i="2"/>
  <c r="J591" i="2"/>
  <c r="G586" i="2"/>
  <c r="H581" i="2"/>
  <c r="J575" i="2"/>
  <c r="I570" i="2"/>
  <c r="D565" i="2"/>
  <c r="J559" i="2"/>
  <c r="E554" i="2"/>
  <c r="E549" i="2"/>
  <c r="J544" i="2"/>
  <c r="C539" i="2"/>
  <c r="D534" i="2"/>
  <c r="D528" i="2"/>
  <c r="E523" i="2"/>
  <c r="F517" i="2"/>
  <c r="H512" i="2"/>
  <c r="F508" i="2"/>
  <c r="I503" i="2"/>
  <c r="H499" i="2"/>
  <c r="H495" i="2"/>
  <c r="J490" i="2"/>
  <c r="F487" i="2"/>
  <c r="E483" i="2"/>
  <c r="H478" i="2"/>
  <c r="H474" i="2"/>
  <c r="E471" i="2"/>
  <c r="J466" i="2"/>
  <c r="B463" i="2"/>
  <c r="G459" i="2"/>
  <c r="E455" i="2"/>
  <c r="D452" i="2"/>
  <c r="I448" i="2"/>
  <c r="J444" i="2"/>
  <c r="H441" i="2"/>
  <c r="G438" i="2"/>
  <c r="G434" i="2"/>
  <c r="G431" i="2"/>
  <c r="E428" i="2"/>
  <c r="I424" i="2"/>
  <c r="G421" i="2"/>
  <c r="G418" i="2"/>
  <c r="I414" i="2"/>
  <c r="I411" i="2"/>
  <c r="G408" i="2"/>
  <c r="B405" i="2"/>
  <c r="D402" i="2"/>
  <c r="F399" i="2"/>
  <c r="G396" i="2"/>
  <c r="H393" i="2"/>
  <c r="B391" i="2"/>
  <c r="F388" i="2"/>
  <c r="J385" i="2"/>
  <c r="B383" i="2"/>
  <c r="G380" i="2"/>
  <c r="C378" i="2"/>
  <c r="H375" i="2"/>
  <c r="D373" i="2"/>
  <c r="I370" i="2"/>
  <c r="E368" i="2"/>
  <c r="J365" i="2"/>
  <c r="G363" i="2"/>
  <c r="D361" i="2"/>
  <c r="B359" i="2"/>
  <c r="I356" i="2"/>
  <c r="G354" i="2"/>
  <c r="E352" i="2"/>
  <c r="C350" i="2"/>
  <c r="J347" i="2"/>
  <c r="H345" i="2"/>
  <c r="F343" i="2"/>
  <c r="D341" i="2"/>
  <c r="B339" i="2"/>
  <c r="I336" i="2"/>
  <c r="G334" i="2"/>
  <c r="E332" i="2"/>
  <c r="C330" i="2"/>
  <c r="J327" i="2"/>
  <c r="H325" i="2"/>
  <c r="F323" i="2"/>
  <c r="D321" i="2"/>
  <c r="B319" i="2"/>
  <c r="I316" i="2"/>
  <c r="G314" i="2"/>
  <c r="E312" i="2"/>
  <c r="C310" i="2"/>
  <c r="J307" i="2"/>
  <c r="H305" i="2"/>
  <c r="F303" i="2"/>
  <c r="D301" i="2"/>
  <c r="B299" i="2"/>
  <c r="I296" i="2"/>
  <c r="G294" i="2"/>
  <c r="E292" i="2"/>
  <c r="C290" i="2"/>
  <c r="J287" i="2"/>
  <c r="H285" i="2"/>
  <c r="F283" i="2"/>
  <c r="D281" i="2"/>
  <c r="B279" i="2"/>
  <c r="I276" i="2"/>
  <c r="G274" i="2"/>
  <c r="E272" i="2"/>
  <c r="I620" i="2"/>
  <c r="I614" i="2"/>
  <c r="E609" i="2"/>
  <c r="C602" i="2"/>
  <c r="E597" i="2"/>
  <c r="J590" i="2"/>
  <c r="F586" i="2"/>
  <c r="J580" i="2"/>
  <c r="H575" i="2"/>
  <c r="H570" i="2"/>
  <c r="J564" i="2"/>
  <c r="I559" i="2"/>
  <c r="D554" i="2"/>
  <c r="D549" i="2"/>
  <c r="E543" i="2"/>
  <c r="B539" i="2"/>
  <c r="C534" i="2"/>
  <c r="C528" i="2"/>
  <c r="D523" i="2"/>
  <c r="E517" i="2"/>
  <c r="G512" i="2"/>
  <c r="E508" i="2"/>
  <c r="H503" i="2"/>
  <c r="G499" i="2"/>
  <c r="F495" i="2"/>
  <c r="I490" i="2"/>
  <c r="E487" i="2"/>
  <c r="D483" i="2"/>
  <c r="G478" i="2"/>
  <c r="G474" i="2"/>
  <c r="D471" i="2"/>
  <c r="I466" i="2"/>
  <c r="J462" i="2"/>
  <c r="F459" i="2"/>
  <c r="D455" i="2"/>
  <c r="J451" i="2"/>
  <c r="H448" i="2"/>
  <c r="I444" i="2"/>
  <c r="G441" i="2"/>
  <c r="F438" i="2"/>
  <c r="F434" i="2"/>
  <c r="F431" i="2"/>
  <c r="D428" i="2"/>
  <c r="H424" i="2"/>
  <c r="F421" i="2"/>
  <c r="F418" i="2"/>
  <c r="H414" i="2"/>
  <c r="H411" i="2"/>
  <c r="F408" i="2"/>
  <c r="J404" i="2"/>
  <c r="C402" i="2"/>
  <c r="E399" i="2"/>
  <c r="D396" i="2"/>
  <c r="G393" i="2"/>
  <c r="J390" i="2"/>
  <c r="E388" i="2"/>
  <c r="I385" i="2"/>
  <c r="J382" i="2"/>
  <c r="F380" i="2"/>
  <c r="B378" i="2"/>
  <c r="G375" i="2"/>
  <c r="C373" i="2"/>
  <c r="H370" i="2"/>
  <c r="D368" i="2"/>
  <c r="I365" i="2"/>
  <c r="E363" i="2"/>
  <c r="C361" i="2"/>
  <c r="J358" i="2"/>
  <c r="H356" i="2"/>
  <c r="F354" i="2"/>
  <c r="D352" i="2"/>
  <c r="B350" i="2"/>
  <c r="I347" i="2"/>
  <c r="G345" i="2"/>
  <c r="E343" i="2"/>
  <c r="C341" i="2"/>
  <c r="J338" i="2"/>
  <c r="H336" i="2"/>
  <c r="F334" i="2"/>
  <c r="D332" i="2"/>
  <c r="B330" i="2"/>
  <c r="I327" i="2"/>
  <c r="G325" i="2"/>
  <c r="E323" i="2"/>
  <c r="C321" i="2"/>
  <c r="J318" i="2"/>
  <c r="H316" i="2"/>
  <c r="F314" i="2"/>
  <c r="D312" i="2"/>
  <c r="B310" i="2"/>
  <c r="I307" i="2"/>
  <c r="G305" i="2"/>
  <c r="E303" i="2"/>
  <c r="C301" i="2"/>
  <c r="J298" i="2"/>
  <c r="H296" i="2"/>
  <c r="F294" i="2"/>
  <c r="D292" i="2"/>
  <c r="B290" i="2"/>
  <c r="I287" i="2"/>
  <c r="G285" i="2"/>
  <c r="E283" i="2"/>
  <c r="C281" i="2"/>
  <c r="J278" i="2"/>
  <c r="H276" i="2"/>
  <c r="F274" i="2"/>
  <c r="F620" i="2"/>
  <c r="H614" i="2"/>
  <c r="I608" i="2"/>
  <c r="B602" i="2"/>
  <c r="D597" i="2"/>
  <c r="I590" i="2"/>
  <c r="E586" i="2"/>
  <c r="I580" i="2"/>
  <c r="F575" i="2"/>
  <c r="G570" i="2"/>
  <c r="I564" i="2"/>
  <c r="H559" i="2"/>
  <c r="C554" i="2"/>
  <c r="I548" i="2"/>
  <c r="D543" i="2"/>
  <c r="D538" i="2"/>
  <c r="I533" i="2"/>
  <c r="B528" i="2"/>
  <c r="C523" i="2"/>
  <c r="D517" i="2"/>
  <c r="F512" i="2"/>
  <c r="I507" i="2"/>
  <c r="C503" i="2"/>
  <c r="F499" i="2"/>
  <c r="E495" i="2"/>
  <c r="H490" i="2"/>
  <c r="I486" i="2"/>
  <c r="C483" i="2"/>
  <c r="F478" i="2"/>
  <c r="F474" i="2"/>
  <c r="B471" i="2"/>
  <c r="G466" i="2"/>
  <c r="I462" i="2"/>
  <c r="E459" i="2"/>
  <c r="C455" i="2"/>
  <c r="I451" i="2"/>
  <c r="G448" i="2"/>
  <c r="H444" i="2"/>
  <c r="F441" i="2"/>
  <c r="E438" i="2"/>
  <c r="E434" i="2"/>
  <c r="E431" i="2"/>
  <c r="C428" i="2"/>
  <c r="E424" i="2"/>
  <c r="E421" i="2"/>
  <c r="E418" i="2"/>
  <c r="G414" i="2"/>
  <c r="G411" i="2"/>
  <c r="E408" i="2"/>
  <c r="I404" i="2"/>
  <c r="B402" i="2"/>
  <c r="D399" i="2"/>
  <c r="C396" i="2"/>
  <c r="F393" i="2"/>
  <c r="I390" i="2"/>
  <c r="D388" i="2"/>
  <c r="F385" i="2"/>
  <c r="I382" i="2"/>
  <c r="E380" i="2"/>
  <c r="J377" i="2"/>
  <c r="F375" i="2"/>
  <c r="B373" i="2"/>
  <c r="G370" i="2"/>
  <c r="C368" i="2"/>
  <c r="G365" i="2"/>
  <c r="D363" i="2"/>
  <c r="B361" i="2"/>
  <c r="I358" i="2"/>
  <c r="G356" i="2"/>
  <c r="E354" i="2"/>
  <c r="C352" i="2"/>
  <c r="J349" i="2"/>
  <c r="H347" i="2"/>
  <c r="J619" i="2"/>
  <c r="G614" i="2"/>
  <c r="J607" i="2"/>
  <c r="J601" i="2"/>
  <c r="H596" i="2"/>
  <c r="G590" i="2"/>
  <c r="D586" i="2"/>
  <c r="I579" i="2"/>
  <c r="E575" i="2"/>
  <c r="I569" i="2"/>
  <c r="G564" i="2"/>
  <c r="G559" i="2"/>
  <c r="I553" i="2"/>
  <c r="H548" i="2"/>
  <c r="C543" i="2"/>
  <c r="C538" i="2"/>
  <c r="D532" i="2"/>
  <c r="J527" i="2"/>
  <c r="B523" i="2"/>
  <c r="C517" i="2"/>
  <c r="E512" i="2"/>
  <c r="H507" i="2"/>
  <c r="B503" i="2"/>
  <c r="E499" i="2"/>
  <c r="D495" i="2"/>
  <c r="G490" i="2"/>
  <c r="G486" i="2"/>
  <c r="B483" i="2"/>
  <c r="E478" i="2"/>
  <c r="E474" i="2"/>
  <c r="J470" i="2"/>
  <c r="F466" i="2"/>
  <c r="H462" i="2"/>
  <c r="D459" i="2"/>
  <c r="B455" i="2"/>
  <c r="H451" i="2"/>
  <c r="F448" i="2"/>
  <c r="G444" i="2"/>
  <c r="E441" i="2"/>
  <c r="D438" i="2"/>
  <c r="D434" i="2"/>
  <c r="B431" i="2"/>
  <c r="B428" i="2"/>
  <c r="D424" i="2"/>
  <c r="D421" i="2"/>
  <c r="D418" i="2"/>
  <c r="F414" i="2"/>
  <c r="F411" i="2"/>
  <c r="D408" i="2"/>
  <c r="H404" i="2"/>
  <c r="J401" i="2"/>
  <c r="C399" i="2"/>
  <c r="B396" i="2"/>
  <c r="E393" i="2"/>
  <c r="H390" i="2"/>
  <c r="C388" i="2"/>
  <c r="D385" i="2"/>
  <c r="H382" i="2"/>
  <c r="D380" i="2"/>
  <c r="I377" i="2"/>
  <c r="E375" i="2"/>
  <c r="J372" i="2"/>
  <c r="F370" i="2"/>
  <c r="B368" i="2"/>
  <c r="F365" i="2"/>
  <c r="C363" i="2"/>
  <c r="J360" i="2"/>
  <c r="H358" i="2"/>
  <c r="F356" i="2"/>
  <c r="D354" i="2"/>
  <c r="B352" i="2"/>
  <c r="I349" i="2"/>
  <c r="G347" i="2"/>
  <c r="H619" i="2"/>
  <c r="E614" i="2"/>
  <c r="H607" i="2"/>
  <c r="H601" i="2"/>
  <c r="D595" i="2"/>
  <c r="E590" i="2"/>
  <c r="G585" i="2"/>
  <c r="F579" i="2"/>
  <c r="C575" i="2"/>
  <c r="H568" i="2"/>
  <c r="D564" i="2"/>
  <c r="H558" i="2"/>
  <c r="F553" i="2"/>
  <c r="F548" i="2"/>
  <c r="H542" i="2"/>
  <c r="G537" i="2"/>
  <c r="B532" i="2"/>
  <c r="B527" i="2"/>
  <c r="C521" i="2"/>
  <c r="J516" i="2"/>
  <c r="C512" i="2"/>
  <c r="I506" i="2"/>
  <c r="H502" i="2"/>
  <c r="C499" i="2"/>
  <c r="F494" i="2"/>
  <c r="E490" i="2"/>
  <c r="D486" i="2"/>
  <c r="G481" i="2"/>
  <c r="C478" i="2"/>
  <c r="C474" i="2"/>
  <c r="H469" i="2"/>
  <c r="D466" i="2"/>
  <c r="F462" i="2"/>
  <c r="B458" i="2"/>
  <c r="I454" i="2"/>
  <c r="F451" i="2"/>
  <c r="H447" i="2"/>
  <c r="D444" i="2"/>
  <c r="C441" i="2"/>
  <c r="C437" i="2"/>
  <c r="B434" i="2"/>
  <c r="I430" i="2"/>
  <c r="D427" i="2"/>
  <c r="B424" i="2"/>
  <c r="B421" i="2"/>
  <c r="D417" i="2"/>
  <c r="D414" i="2"/>
  <c r="B411" i="2"/>
  <c r="F407" i="2"/>
  <c r="F404" i="2"/>
  <c r="H401" i="2"/>
  <c r="F398" i="2"/>
  <c r="I395" i="2"/>
  <c r="C393" i="2"/>
  <c r="F390" i="2"/>
  <c r="H387" i="2"/>
  <c r="B385" i="2"/>
  <c r="F382" i="2"/>
  <c r="B380" i="2"/>
  <c r="G377" i="2"/>
  <c r="C375" i="2"/>
  <c r="H372" i="2"/>
  <c r="D370" i="2"/>
  <c r="G367" i="2"/>
  <c r="D365" i="2"/>
  <c r="J362" i="2"/>
  <c r="H360" i="2"/>
  <c r="F358" i="2"/>
  <c r="D356" i="2"/>
  <c r="B354" i="2"/>
  <c r="I351" i="2"/>
  <c r="G349" i="2"/>
  <c r="E347" i="2"/>
  <c r="C345" i="2"/>
  <c r="J342" i="2"/>
  <c r="H340" i="2"/>
  <c r="F338" i="2"/>
  <c r="D336" i="2"/>
  <c r="B334" i="2"/>
  <c r="I331" i="2"/>
  <c r="G329" i="2"/>
  <c r="J618" i="2"/>
  <c r="I613" i="2"/>
  <c r="C607" i="2"/>
  <c r="E601" i="2"/>
  <c r="J594" i="2"/>
  <c r="B590" i="2"/>
  <c r="B584" i="2"/>
  <c r="C579" i="2"/>
  <c r="E574" i="2"/>
  <c r="D568" i="2"/>
  <c r="J563" i="2"/>
  <c r="F557" i="2"/>
  <c r="B553" i="2"/>
  <c r="F547" i="2"/>
  <c r="C542" i="2"/>
  <c r="D537" i="2"/>
  <c r="F531" i="2"/>
  <c r="E526" i="2"/>
  <c r="I520" i="2"/>
  <c r="J515" i="2"/>
  <c r="G511" i="2"/>
  <c r="E506" i="2"/>
  <c r="E502" i="2"/>
  <c r="E498" i="2"/>
  <c r="H493" i="2"/>
  <c r="B490" i="2"/>
  <c r="J485" i="2"/>
  <c r="D481" i="2"/>
  <c r="D477" i="2"/>
  <c r="I473" i="2"/>
  <c r="E469" i="2"/>
  <c r="G465" i="2"/>
  <c r="B462" i="2"/>
  <c r="G457" i="2"/>
  <c r="D454" i="2"/>
  <c r="B451" i="2"/>
  <c r="C447" i="2"/>
  <c r="J443" i="2"/>
  <c r="I440" i="2"/>
  <c r="I436" i="2"/>
  <c r="H433" i="2"/>
  <c r="F430" i="2"/>
  <c r="J426" i="2"/>
  <c r="H423" i="2"/>
  <c r="H420" i="2"/>
  <c r="J416" i="2"/>
  <c r="J413" i="2"/>
  <c r="H410" i="2"/>
  <c r="C407" i="2"/>
  <c r="C404" i="2"/>
  <c r="E401" i="2"/>
  <c r="C398" i="2"/>
  <c r="F395" i="2"/>
  <c r="I392" i="2"/>
  <c r="J389" i="2"/>
  <c r="D387" i="2"/>
  <c r="H384" i="2"/>
  <c r="C382" i="2"/>
  <c r="H379" i="2"/>
  <c r="D377" i="2"/>
  <c r="I374" i="2"/>
  <c r="C372" i="2"/>
  <c r="H369" i="2"/>
  <c r="D367" i="2"/>
  <c r="J364" i="2"/>
  <c r="G362" i="2"/>
  <c r="E360" i="2"/>
  <c r="C358" i="2"/>
  <c r="J355" i="2"/>
  <c r="H353" i="2"/>
  <c r="F351" i="2"/>
  <c r="D349" i="2"/>
  <c r="B347" i="2"/>
  <c r="I344" i="2"/>
  <c r="G342" i="2"/>
  <c r="E340" i="2"/>
  <c r="C338" i="2"/>
  <c r="J335" i="2"/>
  <c r="H333" i="2"/>
  <c r="F331" i="2"/>
  <c r="D329" i="2"/>
  <c r="B327" i="2"/>
  <c r="I324" i="2"/>
  <c r="G322" i="2"/>
  <c r="E320" i="2"/>
  <c r="I619" i="2"/>
  <c r="B611" i="2"/>
  <c r="H603" i="2"/>
  <c r="H594" i="2"/>
  <c r="F587" i="2"/>
  <c r="D579" i="2"/>
  <c r="F572" i="2"/>
  <c r="E564" i="2"/>
  <c r="J556" i="2"/>
  <c r="D550" i="2"/>
  <c r="J541" i="2"/>
  <c r="H534" i="2"/>
  <c r="F526" i="2"/>
  <c r="H519" i="2"/>
  <c r="D512" i="2"/>
  <c r="F505" i="2"/>
  <c r="J499" i="2"/>
  <c r="D493" i="2"/>
  <c r="J487" i="2"/>
  <c r="E481" i="2"/>
  <c r="J475" i="2"/>
  <c r="I469" i="2"/>
  <c r="B465" i="2"/>
  <c r="I459" i="2"/>
  <c r="B454" i="2"/>
  <c r="E449" i="2"/>
  <c r="B444" i="2"/>
  <c r="D439" i="2"/>
  <c r="C434" i="2"/>
  <c r="F429" i="2"/>
  <c r="G425" i="2"/>
  <c r="H419" i="2"/>
  <c r="B416" i="2"/>
  <c r="I410" i="2"/>
  <c r="D406" i="2"/>
  <c r="I401" i="2"/>
  <c r="H397" i="2"/>
  <c r="J393" i="2"/>
  <c r="G389" i="2"/>
  <c r="E386" i="2"/>
  <c r="D382" i="2"/>
  <c r="I378" i="2"/>
  <c r="D375" i="2"/>
  <c r="H371" i="2"/>
  <c r="G368" i="2"/>
  <c r="H364" i="2"/>
  <c r="H361" i="2"/>
  <c r="D358" i="2"/>
  <c r="D355" i="2"/>
  <c r="J351" i="2"/>
  <c r="I348" i="2"/>
  <c r="J345" i="2"/>
  <c r="B343" i="2"/>
  <c r="C340" i="2"/>
  <c r="F337" i="2"/>
  <c r="I334" i="2"/>
  <c r="J331" i="2"/>
  <c r="B329" i="2"/>
  <c r="F326" i="2"/>
  <c r="J323" i="2"/>
  <c r="E321" i="2"/>
  <c r="G318" i="2"/>
  <c r="C316" i="2"/>
  <c r="H313" i="2"/>
  <c r="D311" i="2"/>
  <c r="I308" i="2"/>
  <c r="E306" i="2"/>
  <c r="J303" i="2"/>
  <c r="F301" i="2"/>
  <c r="I298" i="2"/>
  <c r="E296" i="2"/>
  <c r="J293" i="2"/>
  <c r="F291" i="2"/>
  <c r="B289" i="2"/>
  <c r="G286" i="2"/>
  <c r="C284" i="2"/>
  <c r="H281" i="2"/>
  <c r="D279" i="2"/>
  <c r="G276" i="2"/>
  <c r="C274" i="2"/>
  <c r="I271" i="2"/>
  <c r="G269" i="2"/>
  <c r="E267" i="2"/>
  <c r="C265" i="2"/>
  <c r="J262" i="2"/>
  <c r="H260" i="2"/>
  <c r="F258" i="2"/>
  <c r="D256" i="2"/>
  <c r="B254" i="2"/>
  <c r="I251" i="2"/>
  <c r="G249" i="2"/>
  <c r="E247" i="2"/>
  <c r="C245" i="2"/>
  <c r="D236" i="2"/>
  <c r="B234" i="2"/>
  <c r="I231" i="2"/>
  <c r="D216" i="2"/>
  <c r="B214" i="2"/>
  <c r="I211" i="2"/>
  <c r="D196" i="2"/>
  <c r="G619" i="2"/>
  <c r="J610" i="2"/>
  <c r="C603" i="2"/>
  <c r="G594" i="2"/>
  <c r="C587" i="2"/>
  <c r="B579" i="2"/>
  <c r="E572" i="2"/>
  <c r="C564" i="2"/>
  <c r="I556" i="2"/>
  <c r="C550" i="2"/>
  <c r="I541" i="2"/>
  <c r="G534" i="2"/>
  <c r="D526" i="2"/>
  <c r="G519" i="2"/>
  <c r="B512" i="2"/>
  <c r="E505" i="2"/>
  <c r="I499" i="2"/>
  <c r="C493" i="2"/>
  <c r="I487" i="2"/>
  <c r="C481" i="2"/>
  <c r="I475" i="2"/>
  <c r="G469" i="2"/>
  <c r="J464" i="2"/>
  <c r="H459" i="2"/>
  <c r="J453" i="2"/>
  <c r="D449" i="2"/>
  <c r="I443" i="2"/>
  <c r="C439" i="2"/>
  <c r="J433" i="2"/>
  <c r="E429" i="2"/>
  <c r="J424" i="2"/>
  <c r="G419" i="2"/>
  <c r="J415" i="2"/>
  <c r="B410" i="2"/>
  <c r="C406" i="2"/>
  <c r="G401" i="2"/>
  <c r="G397" i="2"/>
  <c r="I393" i="2"/>
  <c r="F389" i="2"/>
  <c r="D386" i="2"/>
  <c r="B382" i="2"/>
  <c r="H378" i="2"/>
  <c r="B375" i="2"/>
  <c r="G371" i="2"/>
  <c r="F368" i="2"/>
  <c r="G364" i="2"/>
  <c r="G361" i="2"/>
  <c r="B358" i="2"/>
  <c r="C355" i="2"/>
  <c r="H351" i="2"/>
  <c r="H348" i="2"/>
  <c r="I345" i="2"/>
  <c r="I342" i="2"/>
  <c r="B340" i="2"/>
  <c r="E337" i="2"/>
  <c r="H334" i="2"/>
  <c r="H331" i="2"/>
  <c r="J328" i="2"/>
  <c r="E326" i="2"/>
  <c r="I323" i="2"/>
  <c r="B321" i="2"/>
  <c r="F318" i="2"/>
  <c r="B316" i="2"/>
  <c r="G313" i="2"/>
  <c r="C311" i="2"/>
  <c r="H308" i="2"/>
  <c r="D306" i="2"/>
  <c r="I303" i="2"/>
  <c r="E301" i="2"/>
  <c r="H298" i="2"/>
  <c r="D296" i="2"/>
  <c r="I293" i="2"/>
  <c r="E291" i="2"/>
  <c r="J288" i="2"/>
  <c r="F286" i="2"/>
  <c r="B284" i="2"/>
  <c r="G281" i="2"/>
  <c r="C279" i="2"/>
  <c r="F276" i="2"/>
  <c r="B274" i="2"/>
  <c r="H271" i="2"/>
  <c r="F269" i="2"/>
  <c r="D267" i="2"/>
  <c r="B265" i="2"/>
  <c r="I262" i="2"/>
  <c r="G260" i="2"/>
  <c r="E258" i="2"/>
  <c r="C256" i="2"/>
  <c r="J253" i="2"/>
  <c r="H251" i="2"/>
  <c r="F249" i="2"/>
  <c r="D247" i="2"/>
  <c r="B245" i="2"/>
  <c r="I242" i="2"/>
  <c r="D227" i="2"/>
  <c r="B225" i="2"/>
  <c r="I222" i="2"/>
  <c r="D207" i="2"/>
  <c r="B205" i="2"/>
  <c r="I202" i="2"/>
  <c r="F619" i="2"/>
  <c r="I610" i="2"/>
  <c r="I601" i="2"/>
  <c r="I593" i="2"/>
  <c r="B587" i="2"/>
  <c r="J578" i="2"/>
  <c r="G571" i="2"/>
  <c r="B564" i="2"/>
  <c r="H556" i="2"/>
  <c r="G548" i="2"/>
  <c r="H541" i="2"/>
  <c r="F534" i="2"/>
  <c r="C526" i="2"/>
  <c r="F519" i="2"/>
  <c r="J511" i="2"/>
  <c r="C505" i="2"/>
  <c r="D499" i="2"/>
  <c r="B493" i="2"/>
  <c r="H487" i="2"/>
  <c r="B481" i="2"/>
  <c r="H475" i="2"/>
  <c r="F469" i="2"/>
  <c r="C464" i="2"/>
  <c r="C458" i="2"/>
  <c r="I453" i="2"/>
  <c r="C449" i="2"/>
  <c r="H443" i="2"/>
  <c r="B439" i="2"/>
  <c r="I433" i="2"/>
  <c r="D429" i="2"/>
  <c r="C424" i="2"/>
  <c r="F419" i="2"/>
  <c r="I415" i="2"/>
  <c r="J409" i="2"/>
  <c r="B406" i="2"/>
  <c r="F401" i="2"/>
  <c r="F397" i="2"/>
  <c r="D393" i="2"/>
  <c r="E389" i="2"/>
  <c r="C386" i="2"/>
  <c r="J381" i="2"/>
  <c r="G378" i="2"/>
  <c r="J374" i="2"/>
  <c r="F371" i="2"/>
  <c r="H367" i="2"/>
  <c r="F364" i="2"/>
  <c r="F361" i="2"/>
  <c r="J357" i="2"/>
  <c r="B355" i="2"/>
  <c r="G351" i="2"/>
  <c r="G348" i="2"/>
  <c r="F345" i="2"/>
  <c r="H342" i="2"/>
  <c r="J339" i="2"/>
  <c r="D337" i="2"/>
  <c r="E334" i="2"/>
  <c r="G331" i="2"/>
  <c r="I328" i="2"/>
  <c r="D326" i="2"/>
  <c r="H323" i="2"/>
  <c r="J320" i="2"/>
  <c r="E318" i="2"/>
  <c r="J315" i="2"/>
  <c r="F313" i="2"/>
  <c r="B311" i="2"/>
  <c r="G308" i="2"/>
  <c r="C306" i="2"/>
  <c r="H303" i="2"/>
  <c r="B301" i="2"/>
  <c r="G298" i="2"/>
  <c r="C296" i="2"/>
  <c r="H293" i="2"/>
  <c r="D291" i="2"/>
  <c r="I288" i="2"/>
  <c r="E286" i="2"/>
  <c r="J283" i="2"/>
  <c r="F281" i="2"/>
  <c r="I278" i="2"/>
  <c r="E276" i="2"/>
  <c r="J273" i="2"/>
  <c r="G271" i="2"/>
  <c r="E269" i="2"/>
  <c r="C267" i="2"/>
  <c r="J264" i="2"/>
  <c r="H262" i="2"/>
  <c r="F260" i="2"/>
  <c r="D258" i="2"/>
  <c r="B256" i="2"/>
  <c r="I253" i="2"/>
  <c r="G251" i="2"/>
  <c r="E249" i="2"/>
  <c r="C247" i="2"/>
  <c r="D238" i="2"/>
  <c r="B236" i="2"/>
  <c r="I233" i="2"/>
  <c r="D218" i="2"/>
  <c r="B216" i="2"/>
  <c r="I213" i="2"/>
  <c r="D198" i="2"/>
  <c r="B196" i="2"/>
  <c r="I618" i="2"/>
  <c r="H610" i="2"/>
  <c r="G601" i="2"/>
  <c r="H593" i="2"/>
  <c r="I586" i="2"/>
  <c r="I578" i="2"/>
  <c r="F571" i="2"/>
  <c r="E563" i="2"/>
  <c r="G556" i="2"/>
  <c r="E548" i="2"/>
  <c r="C541" i="2"/>
  <c r="E534" i="2"/>
  <c r="E525" i="2"/>
  <c r="J518" i="2"/>
  <c r="C510" i="2"/>
  <c r="B505" i="2"/>
  <c r="B499" i="2"/>
  <c r="J492" i="2"/>
  <c r="G487" i="2"/>
  <c r="J480" i="2"/>
  <c r="D475" i="2"/>
  <c r="D469" i="2"/>
  <c r="B464" i="2"/>
  <c r="J457" i="2"/>
  <c r="H453" i="2"/>
  <c r="B449" i="2"/>
  <c r="G443" i="2"/>
  <c r="J438" i="2"/>
  <c r="G433" i="2"/>
  <c r="C429" i="2"/>
  <c r="J423" i="2"/>
  <c r="E419" i="2"/>
  <c r="J414" i="2"/>
  <c r="I409" i="2"/>
  <c r="J405" i="2"/>
  <c r="H400" i="2"/>
  <c r="E397" i="2"/>
  <c r="B393" i="2"/>
  <c r="D389" i="2"/>
  <c r="B386" i="2"/>
  <c r="I381" i="2"/>
  <c r="F378" i="2"/>
  <c r="H374" i="2"/>
  <c r="E371" i="2"/>
  <c r="F367" i="2"/>
  <c r="E364" i="2"/>
  <c r="E361" i="2"/>
  <c r="I357" i="2"/>
  <c r="J354" i="2"/>
  <c r="E351" i="2"/>
  <c r="F348" i="2"/>
  <c r="E345" i="2"/>
  <c r="F342" i="2"/>
  <c r="I339" i="2"/>
  <c r="C337" i="2"/>
  <c r="D334" i="2"/>
  <c r="E331" i="2"/>
  <c r="H328" i="2"/>
  <c r="C326" i="2"/>
  <c r="G323" i="2"/>
  <c r="I320" i="2"/>
  <c r="D318" i="2"/>
  <c r="I315" i="2"/>
  <c r="E313" i="2"/>
  <c r="J310" i="2"/>
  <c r="F308" i="2"/>
  <c r="B306" i="2"/>
  <c r="G303" i="2"/>
  <c r="J300" i="2"/>
  <c r="F298" i="2"/>
  <c r="B296" i="2"/>
  <c r="G293" i="2"/>
  <c r="C291" i="2"/>
  <c r="H288" i="2"/>
  <c r="D286" i="2"/>
  <c r="I283" i="2"/>
  <c r="E281" i="2"/>
  <c r="H278" i="2"/>
  <c r="D276" i="2"/>
  <c r="I273" i="2"/>
  <c r="F271" i="2"/>
  <c r="D269" i="2"/>
  <c r="B267" i="2"/>
  <c r="I264" i="2"/>
  <c r="G262" i="2"/>
  <c r="G618" i="2"/>
  <c r="G610" i="2"/>
  <c r="F601" i="2"/>
  <c r="D593" i="2"/>
  <c r="C586" i="2"/>
  <c r="H578" i="2"/>
  <c r="B571" i="2"/>
  <c r="D563" i="2"/>
  <c r="F556" i="2"/>
  <c r="G547" i="2"/>
  <c r="B541" i="2"/>
  <c r="C532" i="2"/>
  <c r="D525" i="2"/>
  <c r="I518" i="2"/>
  <c r="B510" i="2"/>
  <c r="J504" i="2"/>
  <c r="F498" i="2"/>
  <c r="I492" i="2"/>
  <c r="E486" i="2"/>
  <c r="I480" i="2"/>
  <c r="B475" i="2"/>
  <c r="C469" i="2"/>
  <c r="J463" i="2"/>
  <c r="H457" i="2"/>
  <c r="J452" i="2"/>
  <c r="I447" i="2"/>
  <c r="F443" i="2"/>
  <c r="I438" i="2"/>
  <c r="D433" i="2"/>
  <c r="I428" i="2"/>
  <c r="I423" i="2"/>
  <c r="D419" i="2"/>
  <c r="E414" i="2"/>
  <c r="H409" i="2"/>
  <c r="I405" i="2"/>
  <c r="G400" i="2"/>
  <c r="D397" i="2"/>
  <c r="J392" i="2"/>
  <c r="C389" i="2"/>
  <c r="C385" i="2"/>
  <c r="H381" i="2"/>
  <c r="E378" i="2"/>
  <c r="E374" i="2"/>
  <c r="D371" i="2"/>
  <c r="E367" i="2"/>
  <c r="D364" i="2"/>
  <c r="I360" i="2"/>
  <c r="H357" i="2"/>
  <c r="I354" i="2"/>
  <c r="D351" i="2"/>
  <c r="E348" i="2"/>
  <c r="D345" i="2"/>
  <c r="E342" i="2"/>
  <c r="H339" i="2"/>
  <c r="B337" i="2"/>
  <c r="C334" i="2"/>
  <c r="D331" i="2"/>
  <c r="G328" i="2"/>
  <c r="B326" i="2"/>
  <c r="D323" i="2"/>
  <c r="H320" i="2"/>
  <c r="C318" i="2"/>
  <c r="H315" i="2"/>
  <c r="D313" i="2"/>
  <c r="I310" i="2"/>
  <c r="E308" i="2"/>
  <c r="J305" i="2"/>
  <c r="D303" i="2"/>
  <c r="I300" i="2"/>
  <c r="E298" i="2"/>
  <c r="J295" i="2"/>
  <c r="F293" i="2"/>
  <c r="B291" i="2"/>
  <c r="G288" i="2"/>
  <c r="C286" i="2"/>
  <c r="H283" i="2"/>
  <c r="B281" i="2"/>
  <c r="G278" i="2"/>
  <c r="C276" i="2"/>
  <c r="H273" i="2"/>
  <c r="E271" i="2"/>
  <c r="C269" i="2"/>
  <c r="J266" i="2"/>
  <c r="H264" i="2"/>
  <c r="F262" i="2"/>
  <c r="G617" i="2"/>
  <c r="D610" i="2"/>
  <c r="C599" i="2"/>
  <c r="J592" i="2"/>
  <c r="J583" i="2"/>
  <c r="H576" i="2"/>
  <c r="G568" i="2"/>
  <c r="H561" i="2"/>
  <c r="F554" i="2"/>
  <c r="C546" i="2"/>
  <c r="F539" i="2"/>
  <c r="D531" i="2"/>
  <c r="J523" i="2"/>
  <c r="I516" i="2"/>
  <c r="H509" i="2"/>
  <c r="J503" i="2"/>
  <c r="D497" i="2"/>
  <c r="F492" i="2"/>
  <c r="D485" i="2"/>
  <c r="F480" i="2"/>
  <c r="B474" i="2"/>
  <c r="H468" i="2"/>
  <c r="D463" i="2"/>
  <c r="D457" i="2"/>
  <c r="G452" i="2"/>
  <c r="B447" i="2"/>
  <c r="E442" i="2"/>
  <c r="B437" i="2"/>
  <c r="J432" i="2"/>
  <c r="F428" i="2"/>
  <c r="E423" i="2"/>
  <c r="J418" i="2"/>
  <c r="I413" i="2"/>
  <c r="E409" i="2"/>
  <c r="E404" i="2"/>
  <c r="D400" i="2"/>
  <c r="J396" i="2"/>
  <c r="F392" i="2"/>
  <c r="I388" i="2"/>
  <c r="G384" i="2"/>
  <c r="E381" i="2"/>
  <c r="F377" i="2"/>
  <c r="B374" i="2"/>
  <c r="J370" i="2"/>
  <c r="J366" i="2"/>
  <c r="J363" i="2"/>
  <c r="D360" i="2"/>
  <c r="E357" i="2"/>
  <c r="J353" i="2"/>
  <c r="J350" i="2"/>
  <c r="B348" i="2"/>
  <c r="H344" i="2"/>
  <c r="B342" i="2"/>
  <c r="E339" i="2"/>
  <c r="F336" i="2"/>
  <c r="G333" i="2"/>
  <c r="J330" i="2"/>
  <c r="D328" i="2"/>
  <c r="F325" i="2"/>
  <c r="J322" i="2"/>
  <c r="D320" i="2"/>
  <c r="I317" i="2"/>
  <c r="E315" i="2"/>
  <c r="J312" i="2"/>
  <c r="F310" i="2"/>
  <c r="B308" i="2"/>
  <c r="E305" i="2"/>
  <c r="J302" i="2"/>
  <c r="F300" i="2"/>
  <c r="B298" i="2"/>
  <c r="G295" i="2"/>
  <c r="C293" i="2"/>
  <c r="H290" i="2"/>
  <c r="D288" i="2"/>
  <c r="I285" i="2"/>
  <c r="C283" i="2"/>
  <c r="H280" i="2"/>
  <c r="D278" i="2"/>
  <c r="I275" i="2"/>
  <c r="E273" i="2"/>
  <c r="B271" i="2"/>
  <c r="I268" i="2"/>
  <c r="G616" i="2"/>
  <c r="D618" i="2"/>
  <c r="J605" i="2"/>
  <c r="I594" i="2"/>
  <c r="F583" i="2"/>
  <c r="I572" i="2"/>
  <c r="F561" i="2"/>
  <c r="I550" i="2"/>
  <c r="G539" i="2"/>
  <c r="B530" i="2"/>
  <c r="I519" i="2"/>
  <c r="I508" i="2"/>
  <c r="E500" i="2"/>
  <c r="B491" i="2"/>
  <c r="H483" i="2"/>
  <c r="D474" i="2"/>
  <c r="B467" i="2"/>
  <c r="J459" i="2"/>
  <c r="E451" i="2"/>
  <c r="D445" i="2"/>
  <c r="H436" i="2"/>
  <c r="H430" i="2"/>
  <c r="F423" i="2"/>
  <c r="I416" i="2"/>
  <c r="J410" i="2"/>
  <c r="I403" i="2"/>
  <c r="B398" i="2"/>
  <c r="I391" i="2"/>
  <c r="J386" i="2"/>
  <c r="F381" i="2"/>
  <c r="F376" i="2"/>
  <c r="I371" i="2"/>
  <c r="F366" i="2"/>
  <c r="B362" i="2"/>
  <c r="C357" i="2"/>
  <c r="J352" i="2"/>
  <c r="C348" i="2"/>
  <c r="B344" i="2"/>
  <c r="D340" i="2"/>
  <c r="I335" i="2"/>
  <c r="F332" i="2"/>
  <c r="B328" i="2"/>
  <c r="F324" i="2"/>
  <c r="F320" i="2"/>
  <c r="C317" i="2"/>
  <c r="I313" i="2"/>
  <c r="I309" i="2"/>
  <c r="H306" i="2"/>
  <c r="H302" i="2"/>
  <c r="G299" i="2"/>
  <c r="H295" i="2"/>
  <c r="F292" i="2"/>
  <c r="C289" i="2"/>
  <c r="C285" i="2"/>
  <c r="B282" i="2"/>
  <c r="B278" i="2"/>
  <c r="J274" i="2"/>
  <c r="C271" i="2"/>
  <c r="C268" i="2"/>
  <c r="E265" i="2"/>
  <c r="B262" i="2"/>
  <c r="F259" i="2"/>
  <c r="J256" i="2"/>
  <c r="E254" i="2"/>
  <c r="F251" i="2"/>
  <c r="J248" i="2"/>
  <c r="E246" i="2"/>
  <c r="I243" i="2"/>
  <c r="D241" i="2"/>
  <c r="I235" i="2"/>
  <c r="D233" i="2"/>
  <c r="B223" i="2"/>
  <c r="B215" i="2"/>
  <c r="B207" i="2"/>
  <c r="I196" i="2"/>
  <c r="D194" i="2"/>
  <c r="D185" i="2"/>
  <c r="B183" i="2"/>
  <c r="I180" i="2"/>
  <c r="D165" i="2"/>
  <c r="B163" i="2"/>
  <c r="I160" i="2"/>
  <c r="D145" i="2"/>
  <c r="B143" i="2"/>
  <c r="I140" i="2"/>
  <c r="H617" i="2"/>
  <c r="H605" i="2"/>
  <c r="C593" i="2"/>
  <c r="H582" i="2"/>
  <c r="H572" i="2"/>
  <c r="E561" i="2"/>
  <c r="H550" i="2"/>
  <c r="E539" i="2"/>
  <c r="J529" i="2"/>
  <c r="G517" i="2"/>
  <c r="H508" i="2"/>
  <c r="D500" i="2"/>
  <c r="F490" i="2"/>
  <c r="G483" i="2"/>
  <c r="J473" i="2"/>
  <c r="E466" i="2"/>
  <c r="F457" i="2"/>
  <c r="D451" i="2"/>
  <c r="E444" i="2"/>
  <c r="G436" i="2"/>
  <c r="G430" i="2"/>
  <c r="D423" i="2"/>
  <c r="H416" i="2"/>
  <c r="G409" i="2"/>
  <c r="H403" i="2"/>
  <c r="J397" i="2"/>
  <c r="H391" i="2"/>
  <c r="I386" i="2"/>
  <c r="B381" i="2"/>
  <c r="E376" i="2"/>
  <c r="C371" i="2"/>
  <c r="E366" i="2"/>
  <c r="J361" i="2"/>
  <c r="B357" i="2"/>
  <c r="I352" i="2"/>
  <c r="F347" i="2"/>
  <c r="J343" i="2"/>
  <c r="G339" i="2"/>
  <c r="H335" i="2"/>
  <c r="C332" i="2"/>
  <c r="H327" i="2"/>
  <c r="E324" i="2"/>
  <c r="C320" i="2"/>
  <c r="B317" i="2"/>
  <c r="C313" i="2"/>
  <c r="H309" i="2"/>
  <c r="G306" i="2"/>
  <c r="G302" i="2"/>
  <c r="F299" i="2"/>
  <c r="F295" i="2"/>
  <c r="C292" i="2"/>
  <c r="F288" i="2"/>
  <c r="B285" i="2"/>
  <c r="J281" i="2"/>
  <c r="J277" i="2"/>
  <c r="I274" i="2"/>
  <c r="J270" i="2"/>
  <c r="B268" i="2"/>
  <c r="D265" i="2"/>
  <c r="J261" i="2"/>
  <c r="E259" i="2"/>
  <c r="I256" i="2"/>
  <c r="D254" i="2"/>
  <c r="E251" i="2"/>
  <c r="I248" i="2"/>
  <c r="D246" i="2"/>
  <c r="B228" i="2"/>
  <c r="B220" i="2"/>
  <c r="I209" i="2"/>
  <c r="I201" i="2"/>
  <c r="D199" i="2"/>
  <c r="I191" i="2"/>
  <c r="D176" i="2"/>
  <c r="B174" i="2"/>
  <c r="I171" i="2"/>
  <c r="D156" i="2"/>
  <c r="B154" i="2"/>
  <c r="I151" i="2"/>
  <c r="F617" i="2"/>
  <c r="G605" i="2"/>
  <c r="B593" i="2"/>
  <c r="G582" i="2"/>
  <c r="G572" i="2"/>
  <c r="D561" i="2"/>
  <c r="G550" i="2"/>
  <c r="D539" i="2"/>
  <c r="G528" i="2"/>
  <c r="B517" i="2"/>
  <c r="G508" i="2"/>
  <c r="C500" i="2"/>
  <c r="D490" i="2"/>
  <c r="F483" i="2"/>
  <c r="H472" i="2"/>
  <c r="J465" i="2"/>
  <c r="E457" i="2"/>
  <c r="E450" i="2"/>
  <c r="C444" i="2"/>
  <c r="F436" i="2"/>
  <c r="I429" i="2"/>
  <c r="C423" i="2"/>
  <c r="G416" i="2"/>
  <c r="F409" i="2"/>
  <c r="G403" i="2"/>
  <c r="I397" i="2"/>
  <c r="G391" i="2"/>
  <c r="H386" i="2"/>
  <c r="J380" i="2"/>
  <c r="D376" i="2"/>
  <c r="B371" i="2"/>
  <c r="D366" i="2"/>
  <c r="I361" i="2"/>
  <c r="J356" i="2"/>
  <c r="H352" i="2"/>
  <c r="D347" i="2"/>
  <c r="I343" i="2"/>
  <c r="F339" i="2"/>
  <c r="G335" i="2"/>
  <c r="B332" i="2"/>
  <c r="G327" i="2"/>
  <c r="D324" i="2"/>
  <c r="B320" i="2"/>
  <c r="J316" i="2"/>
  <c r="B313" i="2"/>
  <c r="G309" i="2"/>
  <c r="F306" i="2"/>
  <c r="F302" i="2"/>
  <c r="E299" i="2"/>
  <c r="E295" i="2"/>
  <c r="B292" i="2"/>
  <c r="E288" i="2"/>
  <c r="J284" i="2"/>
  <c r="I281" i="2"/>
  <c r="I277" i="2"/>
  <c r="H274" i="2"/>
  <c r="I270" i="2"/>
  <c r="J267" i="2"/>
  <c r="G264" i="2"/>
  <c r="I261" i="2"/>
  <c r="D259" i="2"/>
  <c r="H256" i="2"/>
  <c r="C254" i="2"/>
  <c r="D251" i="2"/>
  <c r="H248" i="2"/>
  <c r="C246" i="2"/>
  <c r="B241" i="2"/>
  <c r="B233" i="2"/>
  <c r="I214" i="2"/>
  <c r="D212" i="2"/>
  <c r="I206" i="2"/>
  <c r="D204" i="2"/>
  <c r="B194" i="2"/>
  <c r="D187" i="2"/>
  <c r="B185" i="2"/>
  <c r="I182" i="2"/>
  <c r="D167" i="2"/>
  <c r="B165" i="2"/>
  <c r="I162" i="2"/>
  <c r="D147" i="2"/>
  <c r="B145" i="2"/>
  <c r="I142" i="2"/>
  <c r="H616" i="2"/>
  <c r="F605" i="2"/>
  <c r="I592" i="2"/>
  <c r="C582" i="2"/>
  <c r="J570" i="2"/>
  <c r="F560" i="2"/>
  <c r="F550" i="2"/>
  <c r="H537" i="2"/>
  <c r="F528" i="2"/>
  <c r="B516" i="2"/>
  <c r="J506" i="2"/>
  <c r="F497" i="2"/>
  <c r="C490" i="2"/>
  <c r="H481" i="2"/>
  <c r="G472" i="2"/>
  <c r="H465" i="2"/>
  <c r="C457" i="2"/>
  <c r="D450" i="2"/>
  <c r="E443" i="2"/>
  <c r="E436" i="2"/>
  <c r="H429" i="2"/>
  <c r="F422" i="2"/>
  <c r="F416" i="2"/>
  <c r="D409" i="2"/>
  <c r="J402" i="2"/>
  <c r="C397" i="2"/>
  <c r="F391" i="2"/>
  <c r="G386" i="2"/>
  <c r="I380" i="2"/>
  <c r="C376" i="2"/>
  <c r="E370" i="2"/>
  <c r="C366" i="2"/>
  <c r="G360" i="2"/>
  <c r="E356" i="2"/>
  <c r="G352" i="2"/>
  <c r="C347" i="2"/>
  <c r="H343" i="2"/>
  <c r="D339" i="2"/>
  <c r="F335" i="2"/>
  <c r="C331" i="2"/>
  <c r="F327" i="2"/>
  <c r="C324" i="2"/>
  <c r="J319" i="2"/>
  <c r="G316" i="2"/>
  <c r="I312" i="2"/>
  <c r="F309" i="2"/>
  <c r="I305" i="2"/>
  <c r="E302" i="2"/>
  <c r="D299" i="2"/>
  <c r="D295" i="2"/>
  <c r="J291" i="2"/>
  <c r="C288" i="2"/>
  <c r="I284" i="2"/>
  <c r="J280" i="2"/>
  <c r="H277" i="2"/>
  <c r="E274" i="2"/>
  <c r="H270" i="2"/>
  <c r="I267" i="2"/>
  <c r="F264" i="2"/>
  <c r="H261" i="2"/>
  <c r="C259" i="2"/>
  <c r="G256" i="2"/>
  <c r="H253" i="2"/>
  <c r="C251" i="2"/>
  <c r="G248" i="2"/>
  <c r="B246" i="2"/>
  <c r="B238" i="2"/>
  <c r="I227" i="2"/>
  <c r="D225" i="2"/>
  <c r="I219" i="2"/>
  <c r="D217" i="2"/>
  <c r="D209" i="2"/>
  <c r="B199" i="2"/>
  <c r="I193" i="2"/>
  <c r="D178" i="2"/>
  <c r="B176" i="2"/>
  <c r="I173" i="2"/>
  <c r="D615" i="2"/>
  <c r="D605" i="2"/>
  <c r="F590" i="2"/>
  <c r="J581" i="2"/>
  <c r="E568" i="2"/>
  <c r="F559" i="2"/>
  <c r="F546" i="2"/>
  <c r="E537" i="2"/>
  <c r="C527" i="2"/>
  <c r="E515" i="2"/>
  <c r="F506" i="2"/>
  <c r="C497" i="2"/>
  <c r="I489" i="2"/>
  <c r="H480" i="2"/>
  <c r="D472" i="2"/>
  <c r="D465" i="2"/>
  <c r="J456" i="2"/>
  <c r="B450" i="2"/>
  <c r="C442" i="2"/>
  <c r="C436" i="2"/>
  <c r="H428" i="2"/>
  <c r="B422" i="2"/>
  <c r="D416" i="2"/>
  <c r="I408" i="2"/>
  <c r="H402" i="2"/>
  <c r="J395" i="2"/>
  <c r="D391" i="2"/>
  <c r="J384" i="2"/>
  <c r="C380" i="2"/>
  <c r="J375" i="2"/>
  <c r="I369" i="2"/>
  <c r="E365" i="2"/>
  <c r="C360" i="2"/>
  <c r="B356" i="2"/>
  <c r="C351" i="2"/>
  <c r="I346" i="2"/>
  <c r="D343" i="2"/>
  <c r="I338" i="2"/>
  <c r="D335" i="2"/>
  <c r="I330" i="2"/>
  <c r="D327" i="2"/>
  <c r="C323" i="2"/>
  <c r="H319" i="2"/>
  <c r="E316" i="2"/>
  <c r="G312" i="2"/>
  <c r="D309" i="2"/>
  <c r="D305" i="2"/>
  <c r="C302" i="2"/>
  <c r="D298" i="2"/>
  <c r="B295" i="2"/>
  <c r="H291" i="2"/>
  <c r="H287" i="2"/>
  <c r="G284" i="2"/>
  <c r="G280" i="2"/>
  <c r="F277" i="2"/>
  <c r="G273" i="2"/>
  <c r="F270" i="2"/>
  <c r="G267" i="2"/>
  <c r="D264" i="2"/>
  <c r="F261" i="2"/>
  <c r="J258" i="2"/>
  <c r="E256" i="2"/>
  <c r="F253" i="2"/>
  <c r="J250" i="2"/>
  <c r="E248" i="2"/>
  <c r="I245" i="2"/>
  <c r="D243" i="2"/>
  <c r="I237" i="2"/>
  <c r="D235" i="2"/>
  <c r="B217" i="2"/>
  <c r="B209" i="2"/>
  <c r="I198" i="2"/>
  <c r="E615" i="2"/>
  <c r="J598" i="2"/>
  <c r="F585" i="2"/>
  <c r="H569" i="2"/>
  <c r="B557" i="2"/>
  <c r="B543" i="2"/>
  <c r="E528" i="2"/>
  <c r="D514" i="2"/>
  <c r="B502" i="2"/>
  <c r="J489" i="2"/>
  <c r="I478" i="2"/>
  <c r="G468" i="2"/>
  <c r="B457" i="2"/>
  <c r="D447" i="2"/>
  <c r="F439" i="2"/>
  <c r="G429" i="2"/>
  <c r="J420" i="2"/>
  <c r="D412" i="2"/>
  <c r="I402" i="2"/>
  <c r="C395" i="2"/>
  <c r="B388" i="2"/>
  <c r="H380" i="2"/>
  <c r="I373" i="2"/>
  <c r="C367" i="2"/>
  <c r="F360" i="2"/>
  <c r="E355" i="2"/>
  <c r="E349" i="2"/>
  <c r="G343" i="2"/>
  <c r="B338" i="2"/>
  <c r="B333" i="2"/>
  <c r="E327" i="2"/>
  <c r="E322" i="2"/>
  <c r="H317" i="2"/>
  <c r="H312" i="2"/>
  <c r="C308" i="2"/>
  <c r="C304" i="2"/>
  <c r="C299" i="2"/>
  <c r="D294" i="2"/>
  <c r="H289" i="2"/>
  <c r="H284" i="2"/>
  <c r="B280" i="2"/>
  <c r="F275" i="2"/>
  <c r="G270" i="2"/>
  <c r="F266" i="2"/>
  <c r="C263" i="2"/>
  <c r="B259" i="2"/>
  <c r="F255" i="2"/>
  <c r="E252" i="2"/>
  <c r="F248" i="2"/>
  <c r="D245" i="2"/>
  <c r="I241" i="2"/>
  <c r="D231" i="2"/>
  <c r="B221" i="2"/>
  <c r="I187" i="2"/>
  <c r="B182" i="2"/>
  <c r="B171" i="2"/>
  <c r="I152" i="2"/>
  <c r="D150" i="2"/>
  <c r="I144" i="2"/>
  <c r="D142" i="2"/>
  <c r="D137" i="2"/>
  <c r="D130" i="2"/>
  <c r="D121" i="2"/>
  <c r="B119" i="2"/>
  <c r="I116" i="2"/>
  <c r="D101" i="2"/>
  <c r="B99" i="2"/>
  <c r="I96" i="2"/>
  <c r="D81" i="2"/>
  <c r="B79" i="2"/>
  <c r="I76" i="2"/>
  <c r="D61" i="2"/>
  <c r="B59" i="2"/>
  <c r="I56" i="2"/>
  <c r="D41" i="2"/>
  <c r="B39" i="2"/>
  <c r="I36" i="2"/>
  <c r="B615" i="2"/>
  <c r="I598" i="2"/>
  <c r="C584" i="2"/>
  <c r="C568" i="2"/>
  <c r="E556" i="2"/>
  <c r="G542" i="2"/>
  <c r="G526" i="2"/>
  <c r="C514" i="2"/>
  <c r="J501" i="2"/>
  <c r="H489" i="2"/>
  <c r="D478" i="2"/>
  <c r="D468" i="2"/>
  <c r="G456" i="2"/>
  <c r="J446" i="2"/>
  <c r="E439" i="2"/>
  <c r="G428" i="2"/>
  <c r="I420" i="2"/>
  <c r="C412" i="2"/>
  <c r="G402" i="2"/>
  <c r="B395" i="2"/>
  <c r="F387" i="2"/>
  <c r="J379" i="2"/>
  <c r="H373" i="2"/>
  <c r="B367" i="2"/>
  <c r="B360" i="2"/>
  <c r="H354" i="2"/>
  <c r="C349" i="2"/>
  <c r="C343" i="2"/>
  <c r="J337" i="2"/>
  <c r="J332" i="2"/>
  <c r="C327" i="2"/>
  <c r="D322" i="2"/>
  <c r="G317" i="2"/>
  <c r="F312" i="2"/>
  <c r="H307" i="2"/>
  <c r="B304" i="2"/>
  <c r="C298" i="2"/>
  <c r="C294" i="2"/>
  <c r="G289" i="2"/>
  <c r="F284" i="2"/>
  <c r="J279" i="2"/>
  <c r="E275" i="2"/>
  <c r="E270" i="2"/>
  <c r="E266" i="2"/>
  <c r="B263" i="2"/>
  <c r="I258" i="2"/>
  <c r="E255" i="2"/>
  <c r="D252" i="2"/>
  <c r="D248" i="2"/>
  <c r="I244" i="2"/>
  <c r="B224" i="2"/>
  <c r="D203" i="2"/>
  <c r="I199" i="2"/>
  <c r="I195" i="2"/>
  <c r="B193" i="2"/>
  <c r="D179" i="2"/>
  <c r="I165" i="2"/>
  <c r="D163" i="2"/>
  <c r="I157" i="2"/>
  <c r="D155" i="2"/>
  <c r="I134" i="2"/>
  <c r="I127" i="2"/>
  <c r="D112" i="2"/>
  <c r="B110" i="2"/>
  <c r="I107" i="2"/>
  <c r="D92" i="2"/>
  <c r="B90" i="2"/>
  <c r="I87" i="2"/>
  <c r="D72" i="2"/>
  <c r="B70" i="2"/>
  <c r="I67" i="2"/>
  <c r="D52" i="2"/>
  <c r="B50" i="2"/>
  <c r="I47" i="2"/>
  <c r="D32" i="2"/>
  <c r="B30" i="2"/>
  <c r="I27" i="2"/>
  <c r="D139" i="2"/>
  <c r="D125" i="2"/>
  <c r="D105" i="2"/>
  <c r="I100" i="2"/>
  <c r="I80" i="2"/>
  <c r="D65" i="2"/>
  <c r="B63" i="2"/>
  <c r="F614" i="2"/>
  <c r="H598" i="2"/>
  <c r="I583" i="2"/>
  <c r="B568" i="2"/>
  <c r="B556" i="2"/>
  <c r="E542" i="2"/>
  <c r="D524" i="2"/>
  <c r="C513" i="2"/>
  <c r="I501" i="2"/>
  <c r="C489" i="2"/>
  <c r="B478" i="2"/>
  <c r="B468" i="2"/>
  <c r="F456" i="2"/>
  <c r="I446" i="2"/>
  <c r="H438" i="2"/>
  <c r="E427" i="2"/>
  <c r="I419" i="2"/>
  <c r="B412" i="2"/>
  <c r="F402" i="2"/>
  <c r="J394" i="2"/>
  <c r="E387" i="2"/>
  <c r="I379" i="2"/>
  <c r="G373" i="2"/>
  <c r="I366" i="2"/>
  <c r="J359" i="2"/>
  <c r="C354" i="2"/>
  <c r="B349" i="2"/>
  <c r="D342" i="2"/>
  <c r="I337" i="2"/>
  <c r="I332" i="2"/>
  <c r="J326" i="2"/>
  <c r="C322" i="2"/>
  <c r="F317" i="2"/>
  <c r="C312" i="2"/>
  <c r="G307" i="2"/>
  <c r="C303" i="2"/>
  <c r="J297" i="2"/>
  <c r="B294" i="2"/>
  <c r="F289" i="2"/>
  <c r="E284" i="2"/>
  <c r="I279" i="2"/>
  <c r="D275" i="2"/>
  <c r="D270" i="2"/>
  <c r="D266" i="2"/>
  <c r="E262" i="2"/>
  <c r="H258" i="2"/>
  <c r="D255" i="2"/>
  <c r="C252" i="2"/>
  <c r="C248" i="2"/>
  <c r="B231" i="2"/>
  <c r="B227" i="2"/>
  <c r="I220" i="2"/>
  <c r="I216" i="2"/>
  <c r="D210" i="2"/>
  <c r="D206" i="2"/>
  <c r="D190" i="2"/>
  <c r="I181" i="2"/>
  <c r="I170" i="2"/>
  <c r="D168" i="2"/>
  <c r="D160" i="2"/>
  <c r="B150" i="2"/>
  <c r="B142" i="2"/>
  <c r="B137" i="2"/>
  <c r="B130" i="2"/>
  <c r="D123" i="2"/>
  <c r="B121" i="2"/>
  <c r="I118" i="2"/>
  <c r="D103" i="2"/>
  <c r="B101" i="2"/>
  <c r="I98" i="2"/>
  <c r="D83" i="2"/>
  <c r="B81" i="2"/>
  <c r="I78" i="2"/>
  <c r="D63" i="2"/>
  <c r="B61" i="2"/>
  <c r="I58" i="2"/>
  <c r="D43" i="2"/>
  <c r="B41" i="2"/>
  <c r="I38" i="2"/>
  <c r="D23" i="2"/>
  <c r="G23" i="2" s="1"/>
  <c r="I120" i="2"/>
  <c r="B103" i="2"/>
  <c r="B83" i="2"/>
  <c r="I60" i="2"/>
  <c r="D614" i="2"/>
  <c r="G598" i="2"/>
  <c r="H583" i="2"/>
  <c r="J567" i="2"/>
  <c r="H553" i="2"/>
  <c r="B542" i="2"/>
  <c r="C524" i="2"/>
  <c r="B513" i="2"/>
  <c r="H501" i="2"/>
  <c r="B489" i="2"/>
  <c r="E477" i="2"/>
  <c r="J467" i="2"/>
  <c r="E456" i="2"/>
  <c r="G446" i="2"/>
  <c r="D437" i="2"/>
  <c r="C427" i="2"/>
  <c r="C419" i="2"/>
  <c r="J411" i="2"/>
  <c r="E402" i="2"/>
  <c r="I394" i="2"/>
  <c r="C387" i="2"/>
  <c r="G379" i="2"/>
  <c r="F373" i="2"/>
  <c r="H366" i="2"/>
  <c r="I359" i="2"/>
  <c r="I353" i="2"/>
  <c r="J348" i="2"/>
  <c r="C342" i="2"/>
  <c r="H337" i="2"/>
  <c r="H332" i="2"/>
  <c r="I326" i="2"/>
  <c r="B322" i="2"/>
  <c r="E317" i="2"/>
  <c r="B312" i="2"/>
  <c r="F307" i="2"/>
  <c r="B303" i="2"/>
  <c r="I297" i="2"/>
  <c r="E293" i="2"/>
  <c r="E289" i="2"/>
  <c r="D284" i="2"/>
  <c r="H279" i="2"/>
  <c r="C275" i="2"/>
  <c r="C270" i="2"/>
  <c r="C266" i="2"/>
  <c r="D262" i="2"/>
  <c r="G258" i="2"/>
  <c r="C255" i="2"/>
  <c r="B252" i="2"/>
  <c r="B248" i="2"/>
  <c r="I223" i="2"/>
  <c r="D213" i="2"/>
  <c r="B203" i="2"/>
  <c r="I192" i="2"/>
  <c r="B187" i="2"/>
  <c r="B179" i="2"/>
  <c r="D173" i="2"/>
  <c r="B155" i="2"/>
  <c r="B147" i="2"/>
  <c r="D132" i="2"/>
  <c r="D114" i="2"/>
  <c r="B112" i="2"/>
  <c r="I109" i="2"/>
  <c r="D94" i="2"/>
  <c r="B92" i="2"/>
  <c r="I89" i="2"/>
  <c r="D74" i="2"/>
  <c r="B72" i="2"/>
  <c r="I69" i="2"/>
  <c r="D54" i="2"/>
  <c r="B52" i="2"/>
  <c r="I49" i="2"/>
  <c r="D34" i="2"/>
  <c r="B32" i="2"/>
  <c r="I29" i="2"/>
  <c r="C23" i="2"/>
  <c r="E23" i="2" s="1"/>
  <c r="C614" i="2"/>
  <c r="D598" i="2"/>
  <c r="G583" i="2"/>
  <c r="I567" i="2"/>
  <c r="D553" i="2"/>
  <c r="H539" i="2"/>
  <c r="I523" i="2"/>
  <c r="I512" i="2"/>
  <c r="F500" i="2"/>
  <c r="C488" i="2"/>
  <c r="B477" i="2"/>
  <c r="H467" i="2"/>
  <c r="D456" i="2"/>
  <c r="F446" i="2"/>
  <c r="J436" i="2"/>
  <c r="B427" i="2"/>
  <c r="B419" i="2"/>
  <c r="E411" i="2"/>
  <c r="F400" i="2"/>
  <c r="H394" i="2"/>
  <c r="B387" i="2"/>
  <c r="F379" i="2"/>
  <c r="E373" i="2"/>
  <c r="G366" i="2"/>
  <c r="H359" i="2"/>
  <c r="G353" i="2"/>
  <c r="D348" i="2"/>
  <c r="J341" i="2"/>
  <c r="G337" i="2"/>
  <c r="G332" i="2"/>
  <c r="H326" i="2"/>
  <c r="J321" i="2"/>
  <c r="D317" i="2"/>
  <c r="J311" i="2"/>
  <c r="E307" i="2"/>
  <c r="I302" i="2"/>
  <c r="H297" i="2"/>
  <c r="D293" i="2"/>
  <c r="D289" i="2"/>
  <c r="G283" i="2"/>
  <c r="G279" i="2"/>
  <c r="B275" i="2"/>
  <c r="B270" i="2"/>
  <c r="B266" i="2"/>
  <c r="C262" i="2"/>
  <c r="C258" i="2"/>
  <c r="B255" i="2"/>
  <c r="J251" i="2"/>
  <c r="J247" i="2"/>
  <c r="D234" i="2"/>
  <c r="I230" i="2"/>
  <c r="I226" i="2"/>
  <c r="D220" i="2"/>
  <c r="B210" i="2"/>
  <c r="B206" i="2"/>
  <c r="B190" i="2"/>
  <c r="D184" i="2"/>
  <c r="I175" i="2"/>
  <c r="B168" i="2"/>
  <c r="B160" i="2"/>
  <c r="I149" i="2"/>
  <c r="I141" i="2"/>
  <c r="I136" i="2"/>
  <c r="I129" i="2"/>
  <c r="B123" i="2"/>
  <c r="D85" i="2"/>
  <c r="B612" i="2"/>
  <c r="H597" i="2"/>
  <c r="B582" i="2"/>
  <c r="H567" i="2"/>
  <c r="C553" i="2"/>
  <c r="F537" i="2"/>
  <c r="H523" i="2"/>
  <c r="J509" i="2"/>
  <c r="E497" i="2"/>
  <c r="B488" i="2"/>
  <c r="J476" i="2"/>
  <c r="E465" i="2"/>
  <c r="F455" i="2"/>
  <c r="E446" i="2"/>
  <c r="D436" i="2"/>
  <c r="G426" i="2"/>
  <c r="I418" i="2"/>
  <c r="C409" i="2"/>
  <c r="E400" i="2"/>
  <c r="E394" i="2"/>
  <c r="F386" i="2"/>
  <c r="E379" i="2"/>
  <c r="I372" i="2"/>
  <c r="B366" i="2"/>
  <c r="G359" i="2"/>
  <c r="F353" i="2"/>
  <c r="J346" i="2"/>
  <c r="I341" i="2"/>
  <c r="J336" i="2"/>
  <c r="B331" i="2"/>
  <c r="G326" i="2"/>
  <c r="I321" i="2"/>
  <c r="F316" i="2"/>
  <c r="I311" i="2"/>
  <c r="D307" i="2"/>
  <c r="D302" i="2"/>
  <c r="G297" i="2"/>
  <c r="B293" i="2"/>
  <c r="B288" i="2"/>
  <c r="D283" i="2"/>
  <c r="F279" i="2"/>
  <c r="D274" i="2"/>
  <c r="J269" i="2"/>
  <c r="J265" i="2"/>
  <c r="G261" i="2"/>
  <c r="B258" i="2"/>
  <c r="J254" i="2"/>
  <c r="B251" i="2"/>
  <c r="I247" i="2"/>
  <c r="I240" i="2"/>
  <c r="D237" i="2"/>
  <c r="D230" i="2"/>
  <c r="B213" i="2"/>
  <c r="I186" i="2"/>
  <c r="I178" i="2"/>
  <c r="B173" i="2"/>
  <c r="I154" i="2"/>
  <c r="D152" i="2"/>
  <c r="I146" i="2"/>
  <c r="D144" i="2"/>
  <c r="B132" i="2"/>
  <c r="D116" i="2"/>
  <c r="B114" i="2"/>
  <c r="I111" i="2"/>
  <c r="D96" i="2"/>
  <c r="B94" i="2"/>
  <c r="I91" i="2"/>
  <c r="D76" i="2"/>
  <c r="B74" i="2"/>
  <c r="I71" i="2"/>
  <c r="D56" i="2"/>
  <c r="B54" i="2"/>
  <c r="I51" i="2"/>
  <c r="D36" i="2"/>
  <c r="B34" i="2"/>
  <c r="I31" i="2"/>
  <c r="F15" i="1"/>
  <c r="B31" i="2"/>
  <c r="B46" i="2"/>
  <c r="I48" i="2"/>
  <c r="B55" i="2"/>
  <c r="B67" i="2"/>
  <c r="I82" i="2"/>
  <c r="D89" i="2"/>
  <c r="I92" i="2"/>
  <c r="B102" i="2"/>
  <c r="I117" i="2"/>
  <c r="D124" i="2"/>
  <c r="I130" i="2"/>
  <c r="I133" i="2"/>
  <c r="B141" i="2"/>
  <c r="B152" i="2"/>
  <c r="I174" i="2"/>
  <c r="I190" i="2"/>
  <c r="B200" i="2"/>
  <c r="I208" i="2"/>
  <c r="I234" i="2"/>
  <c r="I249" i="2"/>
  <c r="I259" i="2"/>
  <c r="D271" i="2"/>
  <c r="C277" i="2"/>
  <c r="J282" i="2"/>
  <c r="F290" i="2"/>
  <c r="C297" i="2"/>
  <c r="F304" i="2"/>
  <c r="G310" i="2"/>
  <c r="J317" i="2"/>
  <c r="H324" i="2"/>
  <c r="G330" i="2"/>
  <c r="C339" i="2"/>
  <c r="E346" i="2"/>
  <c r="H355" i="2"/>
  <c r="I363" i="2"/>
  <c r="J373" i="2"/>
  <c r="I383" i="2"/>
  <c r="H392" i="2"/>
  <c r="C405" i="2"/>
  <c r="B417" i="2"/>
  <c r="I431" i="2"/>
  <c r="B442" i="2"/>
  <c r="C460" i="2"/>
  <c r="J471" i="2"/>
  <c r="B486" i="2"/>
  <c r="H504" i="2"/>
  <c r="B521" i="2"/>
  <c r="G606" i="2"/>
  <c r="D37" i="2"/>
  <c r="B40" i="2"/>
  <c r="I42" i="2"/>
  <c r="D64" i="2"/>
  <c r="B105" i="2"/>
  <c r="B115" i="2"/>
  <c r="B156" i="2"/>
  <c r="I163" i="2"/>
  <c r="D171" i="2"/>
  <c r="I194" i="2"/>
  <c r="D219" i="2"/>
  <c r="D229" i="2"/>
  <c r="D244" i="2"/>
  <c r="G254" i="2"/>
  <c r="J259" i="2"/>
  <c r="E264" i="2"/>
  <c r="D277" i="2"/>
  <c r="G290" i="2"/>
  <c r="D297" i="2"/>
  <c r="G304" i="2"/>
  <c r="B318" i="2"/>
  <c r="J324" i="2"/>
  <c r="H330" i="2"/>
  <c r="F340" i="2"/>
  <c r="I355" i="2"/>
  <c r="C374" i="2"/>
  <c r="J383" i="2"/>
  <c r="B394" i="2"/>
  <c r="C417" i="2"/>
  <c r="F442" i="2"/>
  <c r="D460" i="2"/>
  <c r="B472" i="2"/>
  <c r="C486" i="2"/>
  <c r="I504" i="2"/>
  <c r="H522" i="2"/>
  <c r="F565" i="2"/>
  <c r="I28" i="2"/>
  <c r="I43" i="2"/>
  <c r="F14" i="1"/>
  <c r="B35" i="2"/>
  <c r="I37" i="2"/>
  <c r="I52" i="2"/>
  <c r="I64" i="2"/>
  <c r="D71" i="2"/>
  <c r="I74" i="2"/>
  <c r="B87" i="2"/>
  <c r="I99" i="2"/>
  <c r="D106" i="2"/>
  <c r="B122" i="2"/>
  <c r="D135" i="2"/>
  <c r="D138" i="2"/>
  <c r="B201" i="2"/>
  <c r="B211" i="2"/>
  <c r="B226" i="2"/>
  <c r="J245" i="2"/>
  <c r="F250" i="2"/>
  <c r="I255" i="2"/>
  <c r="I260" i="2"/>
  <c r="G266" i="2"/>
  <c r="G272" i="2"/>
  <c r="F278" i="2"/>
  <c r="B286" i="2"/>
  <c r="G292" i="2"/>
  <c r="J299" i="2"/>
  <c r="C305" i="2"/>
  <c r="J313" i="2"/>
  <c r="E319" i="2"/>
  <c r="I325" i="2"/>
  <c r="I333" i="2"/>
  <c r="E341" i="2"/>
  <c r="D350" i="2"/>
  <c r="E358" i="2"/>
  <c r="H368" i="2"/>
  <c r="J376" i="2"/>
  <c r="F384" i="2"/>
  <c r="B397" i="2"/>
  <c r="D407" i="2"/>
  <c r="I421" i="2"/>
  <c r="C433" i="2"/>
  <c r="G447" i="2"/>
  <c r="J460" i="2"/>
  <c r="H476" i="2"/>
  <c r="I493" i="2"/>
  <c r="B509" i="2"/>
  <c r="I530" i="2"/>
  <c r="E546" i="2"/>
  <c r="J572" i="2"/>
  <c r="J589" i="2"/>
  <c r="G611" i="2"/>
  <c r="I57" i="2"/>
  <c r="B23" i="2"/>
  <c r="D26" i="2"/>
  <c r="B29" i="2"/>
  <c r="I40" i="2"/>
  <c r="B44" i="2"/>
  <c r="I46" i="2"/>
  <c r="I55" i="2"/>
  <c r="B62" i="2"/>
  <c r="I77" i="2"/>
  <c r="D84" i="2"/>
  <c r="B97" i="2"/>
  <c r="I102" i="2"/>
  <c r="D109" i="2"/>
  <c r="I112" i="2"/>
  <c r="D119" i="2"/>
  <c r="B125" i="2"/>
  <c r="B146" i="2"/>
  <c r="D149" i="2"/>
  <c r="B157" i="2"/>
  <c r="D161" i="2"/>
  <c r="D172" i="2"/>
  <c r="B180" i="2"/>
  <c r="I183" i="2"/>
  <c r="D188" i="2"/>
  <c r="B192" i="2"/>
  <c r="B197" i="2"/>
  <c r="I205" i="2"/>
  <c r="I215" i="2"/>
  <c r="D240" i="2"/>
  <c r="F246" i="2"/>
  <c r="G250" i="2"/>
  <c r="J255" i="2"/>
  <c r="J260" i="2"/>
  <c r="H266" i="2"/>
  <c r="H272" i="2"/>
  <c r="E279" i="2"/>
  <c r="H286" i="2"/>
  <c r="H292" i="2"/>
  <c r="B300" i="2"/>
  <c r="F305" i="2"/>
  <c r="B314" i="2"/>
  <c r="F319" i="2"/>
  <c r="J325" i="2"/>
  <c r="J333" i="2"/>
  <c r="F341" i="2"/>
  <c r="E350" i="2"/>
  <c r="G358" i="2"/>
  <c r="I368" i="2"/>
  <c r="B377" i="2"/>
  <c r="I384" i="2"/>
  <c r="D398" i="2"/>
  <c r="E407" i="2"/>
  <c r="J421" i="2"/>
  <c r="H434" i="2"/>
  <c r="F449" i="2"/>
  <c r="B461" i="2"/>
  <c r="I476" i="2"/>
  <c r="E494" i="2"/>
  <c r="D509" i="2"/>
  <c r="J530" i="2"/>
  <c r="E550" i="2"/>
  <c r="B573" i="2"/>
  <c r="C590" i="2"/>
  <c r="J611" i="2"/>
  <c r="G24" i="2" l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F23" i="2"/>
  <c r="B57" i="1"/>
  <c r="F54" i="1"/>
  <c r="B52" i="1"/>
  <c r="F49" i="1"/>
  <c r="B47" i="1"/>
  <c r="F44" i="1"/>
  <c r="B42" i="1"/>
  <c r="F39" i="1"/>
  <c r="B37" i="1"/>
  <c r="B32" i="1"/>
  <c r="B27" i="1"/>
  <c r="B22" i="1"/>
  <c r="I56" i="1"/>
  <c r="E54" i="1"/>
  <c r="I51" i="1"/>
  <c r="E49" i="1"/>
  <c r="I46" i="1"/>
  <c r="E44" i="1"/>
  <c r="I41" i="1"/>
  <c r="E39" i="1"/>
  <c r="H56" i="1"/>
  <c r="D54" i="1"/>
  <c r="H51" i="1"/>
  <c r="D49" i="1"/>
  <c r="H46" i="1"/>
  <c r="D44" i="1"/>
  <c r="H41" i="1"/>
  <c r="D39" i="1"/>
  <c r="D34" i="1"/>
  <c r="D29" i="1"/>
  <c r="D24" i="1"/>
  <c r="D19" i="1"/>
  <c r="C19" i="1"/>
  <c r="G56" i="1"/>
  <c r="C54" i="1"/>
  <c r="G51" i="1"/>
  <c r="C49" i="1"/>
  <c r="G46" i="1"/>
  <c r="C44" i="1"/>
  <c r="G41" i="1"/>
  <c r="C39" i="1"/>
  <c r="I58" i="1"/>
  <c r="E56" i="1"/>
  <c r="I53" i="1"/>
  <c r="E51" i="1"/>
  <c r="I48" i="1"/>
  <c r="E46" i="1"/>
  <c r="I43" i="1"/>
  <c r="E41" i="1"/>
  <c r="I38" i="1"/>
  <c r="H55" i="1"/>
  <c r="G52" i="1"/>
  <c r="B49" i="1"/>
  <c r="H45" i="1"/>
  <c r="G42" i="1"/>
  <c r="B39" i="1"/>
  <c r="B29" i="1"/>
  <c r="B19" i="1"/>
  <c r="F55" i="1"/>
  <c r="F45" i="1"/>
  <c r="G38" i="1"/>
  <c r="D52" i="1"/>
  <c r="C52" i="1"/>
  <c r="D45" i="1"/>
  <c r="C42" i="1"/>
  <c r="D35" i="1"/>
  <c r="D25" i="1"/>
  <c r="I44" i="1"/>
  <c r="H58" i="1"/>
  <c r="G55" i="1"/>
  <c r="F52" i="1"/>
  <c r="H48" i="1"/>
  <c r="G45" i="1"/>
  <c r="F42" i="1"/>
  <c r="H38" i="1"/>
  <c r="G58" i="1"/>
  <c r="E52" i="1"/>
  <c r="E42" i="1"/>
  <c r="E55" i="1"/>
  <c r="E45" i="1"/>
  <c r="D42" i="1"/>
  <c r="F38" i="1"/>
  <c r="D32" i="1"/>
  <c r="D22" i="1"/>
  <c r="D55" i="1"/>
  <c r="C58" i="1"/>
  <c r="B55" i="1"/>
  <c r="B45" i="1"/>
  <c r="D41" i="1"/>
  <c r="B35" i="1"/>
  <c r="D31" i="1"/>
  <c r="B25" i="1"/>
  <c r="D21" i="1"/>
  <c r="B58" i="1"/>
  <c r="B48" i="1"/>
  <c r="C41" i="1"/>
  <c r="B38" i="1"/>
  <c r="B28" i="1"/>
  <c r="H54" i="1"/>
  <c r="G54" i="1"/>
  <c r="H47" i="1"/>
  <c r="I40" i="1"/>
  <c r="G47" i="1"/>
  <c r="B24" i="1"/>
  <c r="G48" i="1"/>
  <c r="F48" i="1"/>
  <c r="C38" i="1"/>
  <c r="I54" i="1"/>
  <c r="F58" i="1"/>
  <c r="D51" i="1"/>
  <c r="C51" i="1"/>
  <c r="E58" i="1"/>
  <c r="E48" i="1"/>
  <c r="E38" i="1"/>
  <c r="C48" i="1"/>
  <c r="I57" i="1"/>
  <c r="B51" i="1"/>
  <c r="I47" i="1"/>
  <c r="H44" i="1"/>
  <c r="B41" i="1"/>
  <c r="B31" i="1"/>
  <c r="B21" i="1"/>
  <c r="B54" i="1"/>
  <c r="B44" i="1"/>
  <c r="D58" i="1"/>
  <c r="C55" i="1"/>
  <c r="F51" i="1"/>
  <c r="D48" i="1"/>
  <c r="C45" i="1"/>
  <c r="F41" i="1"/>
  <c r="D38" i="1"/>
  <c r="D28" i="1"/>
  <c r="G57" i="1"/>
  <c r="I55" i="1"/>
  <c r="H52" i="1"/>
  <c r="G49" i="1"/>
  <c r="I45" i="1"/>
  <c r="H42" i="1"/>
  <c r="G39" i="1"/>
  <c r="H57" i="1"/>
  <c r="I50" i="1"/>
  <c r="G44" i="1"/>
  <c r="H50" i="1"/>
  <c r="H40" i="1"/>
  <c r="B34" i="1"/>
  <c r="D50" i="1"/>
  <c r="I42" i="1"/>
  <c r="B26" i="1"/>
  <c r="B50" i="1"/>
  <c r="F40" i="1"/>
  <c r="D57" i="1"/>
  <c r="I49" i="1"/>
  <c r="E40" i="1"/>
  <c r="C57" i="1"/>
  <c r="D56" i="1"/>
  <c r="C56" i="1"/>
  <c r="B56" i="1"/>
  <c r="C47" i="1"/>
  <c r="D30" i="1"/>
  <c r="H53" i="1"/>
  <c r="G53" i="1"/>
  <c r="B30" i="1"/>
  <c r="F53" i="1"/>
  <c r="B46" i="1"/>
  <c r="D20" i="1"/>
  <c r="G43" i="1"/>
  <c r="B53" i="1"/>
  <c r="B20" i="1"/>
  <c r="I52" i="1"/>
  <c r="F50" i="1"/>
  <c r="F57" i="1"/>
  <c r="C50" i="1"/>
  <c r="G40" i="1"/>
  <c r="D33" i="1"/>
  <c r="E57" i="1"/>
  <c r="B40" i="1"/>
  <c r="I39" i="1"/>
  <c r="H39" i="1"/>
  <c r="C46" i="1"/>
  <c r="H43" i="1"/>
  <c r="D36" i="1"/>
  <c r="F43" i="1"/>
  <c r="B36" i="1"/>
  <c r="H49" i="1"/>
  <c r="D53" i="1"/>
  <c r="G50" i="1"/>
  <c r="B43" i="1"/>
  <c r="B33" i="1"/>
  <c r="D40" i="1"/>
  <c r="F46" i="1"/>
  <c r="D37" i="1"/>
  <c r="D27" i="1"/>
  <c r="E43" i="1"/>
  <c r="D43" i="1"/>
  <c r="D26" i="1"/>
  <c r="E50" i="1"/>
  <c r="F56" i="1"/>
  <c r="F47" i="1"/>
  <c r="C40" i="1"/>
  <c r="D23" i="1"/>
  <c r="E47" i="1"/>
  <c r="D47" i="1"/>
  <c r="B23" i="1"/>
  <c r="D46" i="1"/>
  <c r="E53" i="1"/>
  <c r="C53" i="1"/>
  <c r="C43" i="1"/>
  <c r="G35" i="2" l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19" i="1"/>
  <c r="H23" i="2"/>
  <c r="J23" i="2"/>
  <c r="C24" i="2"/>
  <c r="G47" i="2" l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20" i="1"/>
  <c r="E24" i="2"/>
  <c r="G59" i="2" l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21" i="1"/>
  <c r="F24" i="2"/>
  <c r="G71" i="2" l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22" i="1"/>
  <c r="H24" i="2"/>
  <c r="J24" i="2"/>
  <c r="C25" i="2"/>
  <c r="G83" i="2" l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23" i="1"/>
  <c r="E25" i="2"/>
  <c r="G95" i="2" l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24" i="1"/>
  <c r="F25" i="2"/>
  <c r="G107" i="2" l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25" i="1"/>
  <c r="J25" i="2"/>
  <c r="H25" i="2"/>
  <c r="C26" i="2"/>
  <c r="G119" i="2" l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26" i="1"/>
  <c r="E26" i="2"/>
  <c r="F26" i="2" s="1"/>
  <c r="G131" i="2" l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27" i="1"/>
  <c r="J26" i="2"/>
  <c r="C27" i="2"/>
  <c r="H26" i="2"/>
  <c r="G143" i="2" l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28" i="1"/>
  <c r="E27" i="2"/>
  <c r="F27" i="2" s="1"/>
  <c r="G155" i="2" l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29" i="1"/>
  <c r="C28" i="2"/>
  <c r="H27" i="2"/>
  <c r="J27" i="2"/>
  <c r="G167" i="2" l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30" i="1"/>
  <c r="E28" i="2"/>
  <c r="F28" i="2" s="1"/>
  <c r="G179" i="2" l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31" i="1"/>
  <c r="C29" i="2"/>
  <c r="H28" i="2"/>
  <c r="J28" i="2"/>
  <c r="G191" i="2" l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32" i="1"/>
  <c r="E29" i="2"/>
  <c r="F29" i="2" s="1"/>
  <c r="G203" i="2" l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33" i="1"/>
  <c r="H29" i="2"/>
  <c r="J29" i="2"/>
  <c r="C30" i="2"/>
  <c r="G215" i="2" l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34" i="1"/>
  <c r="E30" i="2"/>
  <c r="F30" i="2" s="1"/>
  <c r="G227" i="2" l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35" i="1"/>
  <c r="J30" i="2"/>
  <c r="H30" i="2"/>
  <c r="C31" i="2"/>
  <c r="G239" i="2" l="1"/>
  <c r="G240" i="2" s="1"/>
  <c r="G241" i="2" s="1"/>
  <c r="G242" i="2" s="1"/>
  <c r="G243" i="2" s="1"/>
  <c r="G244" i="2" s="1"/>
  <c r="G36" i="1"/>
  <c r="E31" i="2"/>
  <c r="F31" i="2" s="1"/>
  <c r="M7" i="1" l="1"/>
  <c r="G37" i="1"/>
  <c r="C32" i="2"/>
  <c r="J31" i="2"/>
  <c r="H31" i="2"/>
  <c r="E32" i="2" l="1"/>
  <c r="F32" i="2" s="1"/>
  <c r="C33" i="2" l="1"/>
  <c r="J32" i="2"/>
  <c r="H32" i="2"/>
  <c r="E33" i="2" l="1"/>
  <c r="F33" i="2" s="1"/>
  <c r="H33" i="2" l="1"/>
  <c r="C34" i="2"/>
  <c r="J33" i="2"/>
  <c r="E34" i="2" l="1"/>
  <c r="F34" i="2" s="1"/>
  <c r="C35" i="2" l="1"/>
  <c r="J34" i="2"/>
  <c r="H34" i="2"/>
  <c r="H19" i="1" s="1"/>
  <c r="C20" i="1"/>
  <c r="F19" i="1"/>
  <c r="I19" i="1" s="1"/>
  <c r="E35" i="2" l="1"/>
  <c r="F35" i="2" l="1"/>
  <c r="H35" i="2" l="1"/>
  <c r="J35" i="2"/>
  <c r="C36" i="2"/>
  <c r="E36" i="2" l="1"/>
  <c r="F36" i="2" s="1"/>
  <c r="J36" i="2" l="1"/>
  <c r="H36" i="2"/>
  <c r="C37" i="2"/>
  <c r="E37" i="2" l="1"/>
  <c r="F37" i="2" s="1"/>
  <c r="C38" i="2" l="1"/>
  <c r="J37" i="2"/>
  <c r="H37" i="2"/>
  <c r="E38" i="2" l="1"/>
  <c r="F38" i="2"/>
  <c r="C39" i="2" l="1"/>
  <c r="H38" i="2"/>
  <c r="J38" i="2"/>
  <c r="E39" i="2" l="1"/>
  <c r="F39" i="2" s="1"/>
  <c r="H39" i="2" l="1"/>
  <c r="C40" i="2"/>
  <c r="J39" i="2"/>
  <c r="E40" i="2" l="1"/>
  <c r="F40" i="2" s="1"/>
  <c r="C41" i="2" l="1"/>
  <c r="J40" i="2"/>
  <c r="H40" i="2"/>
  <c r="E41" i="2" l="1"/>
  <c r="F41" i="2" s="1"/>
  <c r="H41" i="2" l="1"/>
  <c r="C42" i="2"/>
  <c r="J41" i="2"/>
  <c r="E42" i="2" l="1"/>
  <c r="F42" i="2" s="1"/>
  <c r="H42" i="2" l="1"/>
  <c r="C43" i="2"/>
  <c r="J42" i="2"/>
  <c r="E43" i="2" l="1"/>
  <c r="F43" i="2" s="1"/>
  <c r="C44" i="2" l="1"/>
  <c r="H43" i="2"/>
  <c r="J43" i="2"/>
  <c r="E44" i="2" l="1"/>
  <c r="F44" i="2" s="1"/>
  <c r="J44" i="2" l="1"/>
  <c r="H44" i="2"/>
  <c r="C45" i="2"/>
  <c r="E45" i="2" l="1"/>
  <c r="F45" i="2"/>
  <c r="J45" i="2" l="1"/>
  <c r="H45" i="2"/>
  <c r="C46" i="2"/>
  <c r="E46" i="2" l="1"/>
  <c r="F46" i="2" s="1"/>
  <c r="J46" i="2" l="1"/>
  <c r="C47" i="2"/>
  <c r="H46" i="2"/>
  <c r="H20" i="1" s="1"/>
  <c r="F20" i="1"/>
  <c r="I20" i="1" s="1"/>
  <c r="C21" i="1"/>
  <c r="E47" i="2" l="1"/>
  <c r="F47" i="2" l="1"/>
  <c r="C48" i="2" l="1"/>
  <c r="J47" i="2"/>
  <c r="H47" i="2"/>
  <c r="E48" i="2" l="1"/>
  <c r="F48" i="2" l="1"/>
  <c r="H48" i="2" l="1"/>
  <c r="J48" i="2"/>
  <c r="C49" i="2"/>
  <c r="E49" i="2" l="1"/>
  <c r="F49" i="2" s="1"/>
  <c r="H49" i="2" l="1"/>
  <c r="C50" i="2"/>
  <c r="J49" i="2"/>
  <c r="E50" i="2" l="1"/>
  <c r="F50" i="2" s="1"/>
  <c r="C51" i="2" l="1"/>
  <c r="H50" i="2"/>
  <c r="J50" i="2"/>
  <c r="E51" i="2" l="1"/>
  <c r="F51" i="2" s="1"/>
  <c r="J51" i="2" l="1"/>
  <c r="H51" i="2"/>
  <c r="C52" i="2"/>
  <c r="E52" i="2" l="1"/>
  <c r="F52" i="2" s="1"/>
  <c r="C53" i="2" l="1"/>
  <c r="H52" i="2"/>
  <c r="J52" i="2"/>
  <c r="E53" i="2" l="1"/>
  <c r="F53" i="2" s="1"/>
  <c r="J53" i="2" l="1"/>
  <c r="H53" i="2"/>
  <c r="C54" i="2"/>
  <c r="E54" i="2" l="1"/>
  <c r="F54" i="2" s="1"/>
  <c r="J54" i="2" l="1"/>
  <c r="H54" i="2"/>
  <c r="C55" i="2"/>
  <c r="E55" i="2" l="1"/>
  <c r="F55" i="2" s="1"/>
  <c r="J55" i="2" l="1"/>
  <c r="C56" i="2"/>
  <c r="H55" i="2"/>
  <c r="E56" i="2" l="1"/>
  <c r="F56" i="2"/>
  <c r="C57" i="2" l="1"/>
  <c r="J56" i="2"/>
  <c r="H56" i="2"/>
  <c r="E57" i="2" l="1"/>
  <c r="F57" i="2" s="1"/>
  <c r="H57" i="2" l="1"/>
  <c r="C58" i="2"/>
  <c r="J57" i="2"/>
  <c r="E58" i="2" l="1"/>
  <c r="F58" i="2" s="1"/>
  <c r="J58" i="2" l="1"/>
  <c r="H58" i="2"/>
  <c r="H21" i="1" s="1"/>
  <c r="C59" i="2"/>
  <c r="C22" i="1"/>
  <c r="F21" i="1"/>
  <c r="I21" i="1" s="1"/>
  <c r="E59" i="2" l="1"/>
  <c r="F59" i="2" s="1"/>
  <c r="J59" i="2" l="1"/>
  <c r="H59" i="2"/>
  <c r="C60" i="2"/>
  <c r="E60" i="2" l="1"/>
  <c r="F60" i="2"/>
  <c r="J60" i="2" l="1"/>
  <c r="H60" i="2"/>
  <c r="C61" i="2"/>
  <c r="E61" i="2" l="1"/>
  <c r="F61" i="2" s="1"/>
  <c r="C62" i="2" l="1"/>
  <c r="J61" i="2"/>
  <c r="H61" i="2"/>
  <c r="E62" i="2" l="1"/>
  <c r="F62" i="2" s="1"/>
  <c r="H62" i="2" l="1"/>
  <c r="C63" i="2"/>
  <c r="J62" i="2"/>
  <c r="E63" i="2" l="1"/>
  <c r="F63" i="2" s="1"/>
  <c r="J63" i="2" l="1"/>
  <c r="H63" i="2"/>
  <c r="C64" i="2"/>
  <c r="E64" i="2" l="1"/>
  <c r="F64" i="2" s="1"/>
  <c r="H64" i="2" l="1"/>
  <c r="J64" i="2"/>
  <c r="C65" i="2"/>
  <c r="E65" i="2" l="1"/>
  <c r="F65" i="2" s="1"/>
  <c r="C66" i="2" l="1"/>
  <c r="J65" i="2"/>
  <c r="H65" i="2"/>
  <c r="E66" i="2" l="1"/>
  <c r="F66" i="2" s="1"/>
  <c r="J66" i="2" l="1"/>
  <c r="H66" i="2"/>
  <c r="C67" i="2"/>
  <c r="E67" i="2" l="1"/>
  <c r="F67" i="2"/>
  <c r="H67" i="2" l="1"/>
  <c r="J67" i="2"/>
  <c r="C68" i="2"/>
  <c r="E68" i="2" l="1"/>
  <c r="F68" i="2" s="1"/>
  <c r="J68" i="2" l="1"/>
  <c r="C69" i="2"/>
  <c r="H68" i="2"/>
  <c r="E69" i="2" l="1"/>
  <c r="F69" i="2" s="1"/>
  <c r="J69" i="2" l="1"/>
  <c r="H69" i="2"/>
  <c r="C70" i="2"/>
  <c r="E70" i="2" l="1"/>
  <c r="F70" i="2" s="1"/>
  <c r="J70" i="2" l="1"/>
  <c r="C71" i="2"/>
  <c r="H70" i="2"/>
  <c r="H22" i="1" s="1"/>
  <c r="F22" i="1"/>
  <c r="I22" i="1" s="1"/>
  <c r="C23" i="1"/>
  <c r="E71" i="2" l="1"/>
  <c r="F71" i="2" l="1"/>
  <c r="H71" i="2" l="1"/>
  <c r="J71" i="2"/>
  <c r="C72" i="2"/>
  <c r="E72" i="2" l="1"/>
  <c r="F72" i="2" l="1"/>
  <c r="C73" i="2" l="1"/>
  <c r="J72" i="2"/>
  <c r="H72" i="2"/>
  <c r="E73" i="2" l="1"/>
  <c r="F73" i="2" s="1"/>
  <c r="H73" i="2" l="1"/>
  <c r="C74" i="2"/>
  <c r="J73" i="2"/>
  <c r="E74" i="2" l="1"/>
  <c r="F74" i="2" s="1"/>
  <c r="C75" i="2" l="1"/>
  <c r="J74" i="2"/>
  <c r="H74" i="2"/>
  <c r="E75" i="2" l="1"/>
  <c r="F75" i="2"/>
  <c r="C76" i="2" l="1"/>
  <c r="J75" i="2"/>
  <c r="H75" i="2"/>
  <c r="E76" i="2" l="1"/>
  <c r="F76" i="2" s="1"/>
  <c r="J76" i="2" l="1"/>
  <c r="H76" i="2"/>
  <c r="C77" i="2"/>
  <c r="E77" i="2" l="1"/>
  <c r="F77" i="2" s="1"/>
  <c r="J77" i="2" l="1"/>
  <c r="C78" i="2"/>
  <c r="H77" i="2"/>
  <c r="E78" i="2" l="1"/>
  <c r="F78" i="2" s="1"/>
  <c r="C79" i="2" l="1"/>
  <c r="J78" i="2"/>
  <c r="H78" i="2"/>
  <c r="E79" i="2" l="1"/>
  <c r="F79" i="2" s="1"/>
  <c r="H79" i="2" l="1"/>
  <c r="J79" i="2"/>
  <c r="C80" i="2"/>
  <c r="E80" i="2" l="1"/>
  <c r="F80" i="2" s="1"/>
  <c r="J80" i="2" l="1"/>
  <c r="H80" i="2"/>
  <c r="C81" i="2"/>
  <c r="E81" i="2" l="1"/>
  <c r="F81" i="2" s="1"/>
  <c r="C82" i="2" l="1"/>
  <c r="J81" i="2"/>
  <c r="H81" i="2"/>
  <c r="E82" i="2" l="1"/>
  <c r="F82" i="2" s="1"/>
  <c r="H82" i="2" l="1"/>
  <c r="H23" i="1" s="1"/>
  <c r="J82" i="2"/>
  <c r="C83" i="2"/>
  <c r="C24" i="1"/>
  <c r="F23" i="1"/>
  <c r="I23" i="1" s="1"/>
  <c r="E83" i="2" l="1"/>
  <c r="F83" i="2" s="1"/>
  <c r="H83" i="2" l="1"/>
  <c r="J83" i="2"/>
  <c r="C84" i="2"/>
  <c r="E84" i="2" l="1"/>
  <c r="F84" i="2" s="1"/>
  <c r="H84" i="2" l="1"/>
  <c r="J84" i="2"/>
  <c r="C85" i="2"/>
  <c r="E85" i="2" l="1"/>
  <c r="F85" i="2" s="1"/>
  <c r="C86" i="2" l="1"/>
  <c r="J85" i="2"/>
  <c r="H85" i="2"/>
  <c r="E86" i="2" l="1"/>
  <c r="F86" i="2" s="1"/>
  <c r="J86" i="2" l="1"/>
  <c r="C87" i="2"/>
  <c r="H86" i="2"/>
  <c r="E87" i="2" l="1"/>
  <c r="F87" i="2" s="1"/>
  <c r="C88" i="2" l="1"/>
  <c r="H87" i="2"/>
  <c r="J87" i="2"/>
  <c r="E88" i="2" l="1"/>
  <c r="F88" i="2" s="1"/>
  <c r="C89" i="2" l="1"/>
  <c r="J88" i="2"/>
  <c r="H88" i="2"/>
  <c r="E89" i="2" l="1"/>
  <c r="F89" i="2"/>
  <c r="C90" i="2" l="1"/>
  <c r="H89" i="2"/>
  <c r="J89" i="2"/>
  <c r="E90" i="2" l="1"/>
  <c r="F90" i="2" s="1"/>
  <c r="C91" i="2" l="1"/>
  <c r="J90" i="2"/>
  <c r="H90" i="2"/>
  <c r="E91" i="2" l="1"/>
  <c r="F91" i="2" s="1"/>
  <c r="H91" i="2" l="1"/>
  <c r="C92" i="2"/>
  <c r="J91" i="2"/>
  <c r="E92" i="2" l="1"/>
  <c r="F92" i="2" s="1"/>
  <c r="H92" i="2" l="1"/>
  <c r="J92" i="2"/>
  <c r="C93" i="2"/>
  <c r="E93" i="2" l="1"/>
  <c r="F93" i="2" s="1"/>
  <c r="C94" i="2" l="1"/>
  <c r="J93" i="2"/>
  <c r="H93" i="2"/>
  <c r="E94" i="2" l="1"/>
  <c r="F94" i="2" s="1"/>
  <c r="C95" i="2" l="1"/>
  <c r="J94" i="2"/>
  <c r="H94" i="2"/>
  <c r="H24" i="1" s="1"/>
  <c r="C25" i="1"/>
  <c r="F24" i="1"/>
  <c r="I24" i="1" s="1"/>
  <c r="E95" i="2" l="1"/>
  <c r="F95" i="2" s="1"/>
  <c r="C96" i="2" l="1"/>
  <c r="H95" i="2"/>
  <c r="J95" i="2"/>
  <c r="E96" i="2" l="1"/>
  <c r="F96" i="2"/>
  <c r="C97" i="2" l="1"/>
  <c r="J96" i="2"/>
  <c r="H96" i="2"/>
  <c r="E97" i="2" l="1"/>
  <c r="F97" i="2" s="1"/>
  <c r="C98" i="2" l="1"/>
  <c r="J97" i="2"/>
  <c r="H97" i="2"/>
  <c r="E98" i="2" l="1"/>
  <c r="F98" i="2" s="1"/>
  <c r="J98" i="2" l="1"/>
  <c r="H98" i="2"/>
  <c r="C99" i="2"/>
  <c r="E99" i="2" l="1"/>
  <c r="F99" i="2" s="1"/>
  <c r="C100" i="2" l="1"/>
  <c r="J99" i="2"/>
  <c r="H99" i="2"/>
  <c r="E100" i="2" l="1"/>
  <c r="F100" i="2"/>
  <c r="C101" i="2" l="1"/>
  <c r="J100" i="2"/>
  <c r="H100" i="2"/>
  <c r="E101" i="2" l="1"/>
  <c r="F101" i="2" s="1"/>
  <c r="J101" i="2" l="1"/>
  <c r="H101" i="2"/>
  <c r="C102" i="2"/>
  <c r="E102" i="2" l="1"/>
  <c r="F102" i="2" s="1"/>
  <c r="C103" i="2" l="1"/>
  <c r="H102" i="2"/>
  <c r="J102" i="2"/>
  <c r="E103" i="2" l="1"/>
  <c r="F103" i="2" s="1"/>
  <c r="J103" i="2" l="1"/>
  <c r="H103" i="2"/>
  <c r="C104" i="2"/>
  <c r="E104" i="2" l="1"/>
  <c r="F104" i="2" s="1"/>
  <c r="H104" i="2" l="1"/>
  <c r="C105" i="2"/>
  <c r="J104" i="2"/>
  <c r="E105" i="2" l="1"/>
  <c r="F105" i="2" s="1"/>
  <c r="H105" i="2" l="1"/>
  <c r="J105" i="2"/>
  <c r="C106" i="2"/>
  <c r="E106" i="2" l="1"/>
  <c r="F106" i="2" s="1"/>
  <c r="H106" i="2" l="1"/>
  <c r="H25" i="1" s="1"/>
  <c r="C107" i="2"/>
  <c r="J106" i="2"/>
  <c r="C26" i="1"/>
  <c r="F25" i="1"/>
  <c r="I25" i="1" s="1"/>
  <c r="E107" i="2" l="1"/>
  <c r="F107" i="2"/>
  <c r="C108" i="2" l="1"/>
  <c r="J107" i="2"/>
  <c r="H107" i="2"/>
  <c r="E108" i="2" l="1"/>
  <c r="F108" i="2"/>
  <c r="J108" i="2" l="1"/>
  <c r="H108" i="2"/>
  <c r="C109" i="2"/>
  <c r="E109" i="2" l="1"/>
  <c r="F109" i="2" s="1"/>
  <c r="C110" i="2" l="1"/>
  <c r="H109" i="2"/>
  <c r="J109" i="2"/>
  <c r="E110" i="2" l="1"/>
  <c r="F110" i="2" s="1"/>
  <c r="C111" i="2" l="1"/>
  <c r="J110" i="2"/>
  <c r="H110" i="2"/>
  <c r="E111" i="2" l="1"/>
  <c r="F111" i="2" s="1"/>
  <c r="H111" i="2" l="1"/>
  <c r="J111" i="2"/>
  <c r="C112" i="2"/>
  <c r="E112" i="2" l="1"/>
  <c r="F112" i="2" s="1"/>
  <c r="C113" i="2" l="1"/>
  <c r="J112" i="2"/>
  <c r="H112" i="2"/>
  <c r="E113" i="2" l="1"/>
  <c r="F113" i="2" s="1"/>
  <c r="J113" i="2" l="1"/>
  <c r="H113" i="2"/>
  <c r="C114" i="2"/>
  <c r="E114" i="2" l="1"/>
  <c r="F114" i="2" s="1"/>
  <c r="H114" i="2" l="1"/>
  <c r="J114" i="2"/>
  <c r="C115" i="2"/>
  <c r="E115" i="2" l="1"/>
  <c r="F115" i="2" s="1"/>
  <c r="C116" i="2" l="1"/>
  <c r="J115" i="2"/>
  <c r="H115" i="2"/>
  <c r="E116" i="2" l="1"/>
  <c r="F116" i="2"/>
  <c r="C117" i="2" l="1"/>
  <c r="J116" i="2"/>
  <c r="H116" i="2"/>
  <c r="E117" i="2" l="1"/>
  <c r="F117" i="2" s="1"/>
  <c r="H117" i="2" l="1"/>
  <c r="J117" i="2"/>
  <c r="C118" i="2"/>
  <c r="E118" i="2" l="1"/>
  <c r="F118" i="2"/>
  <c r="J118" i="2" l="1"/>
  <c r="C119" i="2"/>
  <c r="H118" i="2"/>
  <c r="H26" i="1" s="1"/>
  <c r="C27" i="1"/>
  <c r="F26" i="1"/>
  <c r="I26" i="1" s="1"/>
  <c r="E119" i="2" l="1"/>
  <c r="F119" i="2" s="1"/>
  <c r="H119" i="2" l="1"/>
  <c r="C120" i="2"/>
  <c r="J119" i="2"/>
  <c r="E120" i="2" l="1"/>
  <c r="F120" i="2" l="1"/>
  <c r="H120" i="2" l="1"/>
  <c r="C121" i="2"/>
  <c r="J120" i="2"/>
  <c r="E121" i="2" l="1"/>
  <c r="F121" i="2" s="1"/>
  <c r="H121" i="2" l="1"/>
  <c r="J121" i="2"/>
  <c r="C122" i="2"/>
  <c r="E122" i="2" l="1"/>
  <c r="F122" i="2" s="1"/>
  <c r="H122" i="2" l="1"/>
  <c r="J122" i="2"/>
  <c r="C123" i="2"/>
  <c r="E123" i="2" l="1"/>
  <c r="F123" i="2"/>
  <c r="C124" i="2" l="1"/>
  <c r="J123" i="2"/>
  <c r="H123" i="2"/>
  <c r="E124" i="2" l="1"/>
  <c r="F124" i="2" s="1"/>
  <c r="C125" i="2" l="1"/>
  <c r="J124" i="2"/>
  <c r="H124" i="2"/>
  <c r="E125" i="2" l="1"/>
  <c r="F125" i="2" s="1"/>
  <c r="C126" i="2" l="1"/>
  <c r="J125" i="2"/>
  <c r="H125" i="2"/>
  <c r="E126" i="2" l="1"/>
  <c r="F126" i="2" s="1"/>
  <c r="J126" i="2" l="1"/>
  <c r="H126" i="2"/>
  <c r="C127" i="2"/>
  <c r="E127" i="2" l="1"/>
  <c r="F127" i="2" s="1"/>
  <c r="H127" i="2" l="1"/>
  <c r="C128" i="2"/>
  <c r="J127" i="2"/>
  <c r="E128" i="2" l="1"/>
  <c r="F128" i="2" s="1"/>
  <c r="J128" i="2" l="1"/>
  <c r="H128" i="2"/>
  <c r="C129" i="2"/>
  <c r="E129" i="2" l="1"/>
  <c r="F129" i="2" s="1"/>
  <c r="H129" i="2" l="1"/>
  <c r="J129" i="2"/>
  <c r="C130" i="2"/>
  <c r="E130" i="2" l="1"/>
  <c r="F130" i="2" s="1"/>
  <c r="H130" i="2" l="1"/>
  <c r="H27" i="1" s="1"/>
  <c r="J130" i="2"/>
  <c r="C131" i="2"/>
  <c r="C28" i="1"/>
  <c r="F27" i="1"/>
  <c r="I27" i="1" s="1"/>
  <c r="E131" i="2" l="1"/>
  <c r="F131" i="2" l="1"/>
  <c r="H131" i="2" l="1"/>
  <c r="J131" i="2"/>
  <c r="C132" i="2"/>
  <c r="E132" i="2" l="1"/>
  <c r="F132" i="2" s="1"/>
  <c r="H132" i="2" l="1"/>
  <c r="C133" i="2"/>
  <c r="J132" i="2"/>
  <c r="E133" i="2" l="1"/>
  <c r="F133" i="2" s="1"/>
  <c r="H133" i="2" l="1"/>
  <c r="J133" i="2"/>
  <c r="C134" i="2"/>
  <c r="E134" i="2" l="1"/>
  <c r="F134" i="2" s="1"/>
  <c r="C135" i="2" l="1"/>
  <c r="J134" i="2"/>
  <c r="H134" i="2"/>
  <c r="E135" i="2" l="1"/>
  <c r="F135" i="2" s="1"/>
  <c r="H135" i="2" l="1"/>
  <c r="C136" i="2"/>
  <c r="J135" i="2"/>
  <c r="E136" i="2" l="1"/>
  <c r="F136" i="2" s="1"/>
  <c r="J136" i="2" l="1"/>
  <c r="C137" i="2"/>
  <c r="H136" i="2"/>
  <c r="E137" i="2" l="1"/>
  <c r="F137" i="2" s="1"/>
  <c r="C138" i="2" l="1"/>
  <c r="J137" i="2"/>
  <c r="H137" i="2"/>
  <c r="E138" i="2" l="1"/>
  <c r="F138" i="2" s="1"/>
  <c r="J138" i="2" l="1"/>
  <c r="H138" i="2"/>
  <c r="C139" i="2"/>
  <c r="E139" i="2" l="1"/>
  <c r="F139" i="2" s="1"/>
  <c r="C140" i="2" l="1"/>
  <c r="J139" i="2"/>
  <c r="H139" i="2"/>
  <c r="E140" i="2" l="1"/>
  <c r="F140" i="2" s="1"/>
  <c r="J140" i="2" l="1"/>
  <c r="H140" i="2"/>
  <c r="C141" i="2"/>
  <c r="E141" i="2" l="1"/>
  <c r="F141" i="2" s="1"/>
  <c r="C142" i="2" l="1"/>
  <c r="J141" i="2"/>
  <c r="H141" i="2"/>
  <c r="E142" i="2" l="1"/>
  <c r="F142" i="2" s="1"/>
  <c r="C143" i="2" l="1"/>
  <c r="H142" i="2"/>
  <c r="H28" i="1" s="1"/>
  <c r="J142" i="2"/>
  <c r="C29" i="1"/>
  <c r="F28" i="1"/>
  <c r="I28" i="1" s="1"/>
  <c r="E143" i="2" l="1"/>
  <c r="F143" i="2" s="1"/>
  <c r="C144" i="2" l="1"/>
  <c r="J143" i="2"/>
  <c r="H143" i="2"/>
  <c r="E144" i="2" l="1"/>
  <c r="F144" i="2" l="1"/>
  <c r="H144" i="2" l="1"/>
  <c r="J144" i="2"/>
  <c r="C145" i="2"/>
  <c r="E145" i="2" l="1"/>
  <c r="F145" i="2"/>
  <c r="C146" i="2" l="1"/>
  <c r="H145" i="2"/>
  <c r="J145" i="2"/>
  <c r="E146" i="2" l="1"/>
  <c r="F146" i="2" s="1"/>
  <c r="H146" i="2" l="1"/>
  <c r="J146" i="2"/>
  <c r="C147" i="2"/>
  <c r="E147" i="2" l="1"/>
  <c r="F147" i="2" s="1"/>
  <c r="C148" i="2" l="1"/>
  <c r="J147" i="2"/>
  <c r="H147" i="2"/>
  <c r="E148" i="2" l="1"/>
  <c r="F148" i="2"/>
  <c r="H148" i="2" l="1"/>
  <c r="J148" i="2"/>
  <c r="C149" i="2"/>
  <c r="E149" i="2" l="1"/>
  <c r="F149" i="2" s="1"/>
  <c r="C150" i="2" l="1"/>
  <c r="J149" i="2"/>
  <c r="H149" i="2"/>
  <c r="E150" i="2" l="1"/>
  <c r="F150" i="2" s="1"/>
  <c r="H150" i="2" l="1"/>
  <c r="C151" i="2"/>
  <c r="J150" i="2"/>
  <c r="E151" i="2" l="1"/>
  <c r="F151" i="2" s="1"/>
  <c r="J151" i="2" l="1"/>
  <c r="C152" i="2"/>
  <c r="H151" i="2"/>
  <c r="E152" i="2" l="1"/>
  <c r="F152" i="2" s="1"/>
  <c r="J152" i="2" l="1"/>
  <c r="C153" i="2"/>
  <c r="H152" i="2"/>
  <c r="E153" i="2" l="1"/>
  <c r="F153" i="2" s="1"/>
  <c r="H153" i="2" l="1"/>
  <c r="C154" i="2"/>
  <c r="J153" i="2"/>
  <c r="E154" i="2" l="1"/>
  <c r="F154" i="2"/>
  <c r="H154" i="2" l="1"/>
  <c r="H29" i="1" s="1"/>
  <c r="C155" i="2"/>
  <c r="J154" i="2"/>
  <c r="F29" i="1"/>
  <c r="I29" i="1" s="1"/>
  <c r="C30" i="1"/>
  <c r="E155" i="2" l="1"/>
  <c r="F155" i="2" l="1"/>
  <c r="H155" i="2" l="1"/>
  <c r="J155" i="2"/>
  <c r="C156" i="2"/>
  <c r="E156" i="2" l="1"/>
  <c r="F156" i="2" l="1"/>
  <c r="C157" i="2" l="1"/>
  <c r="H156" i="2"/>
  <c r="J156" i="2"/>
  <c r="E157" i="2" l="1"/>
  <c r="F157" i="2" s="1"/>
  <c r="C158" i="2" l="1"/>
  <c r="J157" i="2"/>
  <c r="H157" i="2"/>
  <c r="E158" i="2" l="1"/>
  <c r="F158" i="2"/>
  <c r="C159" i="2" l="1"/>
  <c r="H158" i="2"/>
  <c r="J158" i="2"/>
  <c r="E159" i="2" l="1"/>
  <c r="F159" i="2" s="1"/>
  <c r="J159" i="2" l="1"/>
  <c r="H159" i="2"/>
  <c r="C160" i="2"/>
  <c r="E160" i="2" l="1"/>
  <c r="F160" i="2" s="1"/>
  <c r="J160" i="2" l="1"/>
  <c r="H160" i="2"/>
  <c r="C161" i="2"/>
  <c r="E161" i="2" l="1"/>
  <c r="F161" i="2"/>
  <c r="H161" i="2" l="1"/>
  <c r="J161" i="2"/>
  <c r="C162" i="2"/>
  <c r="E162" i="2" l="1"/>
  <c r="F162" i="2"/>
  <c r="J162" i="2" l="1"/>
  <c r="C163" i="2"/>
  <c r="H162" i="2"/>
  <c r="E163" i="2" l="1"/>
  <c r="F163" i="2" s="1"/>
  <c r="H163" i="2" l="1"/>
  <c r="J163" i="2"/>
  <c r="C164" i="2"/>
  <c r="E164" i="2" l="1"/>
  <c r="F164" i="2" s="1"/>
  <c r="J164" i="2" l="1"/>
  <c r="H164" i="2"/>
  <c r="C165" i="2"/>
  <c r="E165" i="2" l="1"/>
  <c r="F165" i="2" s="1"/>
  <c r="C166" i="2" l="1"/>
  <c r="H165" i="2"/>
  <c r="J165" i="2"/>
  <c r="E166" i="2" l="1"/>
  <c r="F166" i="2" s="1"/>
  <c r="H166" i="2" l="1"/>
  <c r="H30" i="1" s="1"/>
  <c r="J166" i="2"/>
  <c r="C167" i="2"/>
  <c r="F30" i="1"/>
  <c r="I30" i="1" s="1"/>
  <c r="C31" i="1"/>
  <c r="E167" i="2" l="1"/>
  <c r="F167" i="2" l="1"/>
  <c r="J167" i="2" l="1"/>
  <c r="H167" i="2"/>
  <c r="C168" i="2"/>
  <c r="E168" i="2" l="1"/>
  <c r="F168" i="2"/>
  <c r="C169" i="2" l="1"/>
  <c r="J168" i="2"/>
  <c r="H168" i="2"/>
  <c r="E169" i="2" l="1"/>
  <c r="F169" i="2" s="1"/>
  <c r="C170" i="2" l="1"/>
  <c r="J169" i="2"/>
  <c r="H169" i="2"/>
  <c r="E170" i="2" l="1"/>
  <c r="F170" i="2"/>
  <c r="J170" i="2" l="1"/>
  <c r="C171" i="2"/>
  <c r="H170" i="2"/>
  <c r="E171" i="2" l="1"/>
  <c r="F171" i="2" s="1"/>
  <c r="J171" i="2" l="1"/>
  <c r="C172" i="2"/>
  <c r="H171" i="2"/>
  <c r="E172" i="2" l="1"/>
  <c r="F172" i="2" s="1"/>
  <c r="H172" i="2" l="1"/>
  <c r="J172" i="2"/>
  <c r="C173" i="2"/>
  <c r="E173" i="2" l="1"/>
  <c r="F173" i="2" s="1"/>
  <c r="H173" i="2" l="1"/>
  <c r="C174" i="2"/>
  <c r="J173" i="2"/>
  <c r="E174" i="2" l="1"/>
  <c r="F174" i="2" s="1"/>
  <c r="H174" i="2" l="1"/>
  <c r="C175" i="2"/>
  <c r="J174" i="2"/>
  <c r="E175" i="2" l="1"/>
  <c r="F175" i="2" s="1"/>
  <c r="H175" i="2" l="1"/>
  <c r="C176" i="2"/>
  <c r="J175" i="2"/>
  <c r="E176" i="2" l="1"/>
  <c r="F176" i="2" s="1"/>
  <c r="C177" i="2" l="1"/>
  <c r="J176" i="2"/>
  <c r="H176" i="2"/>
  <c r="E177" i="2" l="1"/>
  <c r="F177" i="2" s="1"/>
  <c r="J177" i="2" l="1"/>
  <c r="H177" i="2"/>
  <c r="C178" i="2"/>
  <c r="E178" i="2" l="1"/>
  <c r="F178" i="2" s="1"/>
  <c r="C179" i="2" l="1"/>
  <c r="J178" i="2"/>
  <c r="H178" i="2"/>
  <c r="H31" i="1" s="1"/>
  <c r="C32" i="1"/>
  <c r="F31" i="1"/>
  <c r="I31" i="1" s="1"/>
  <c r="E179" i="2" l="1"/>
  <c r="F179" i="2" s="1"/>
  <c r="C180" i="2" l="1"/>
  <c r="J179" i="2"/>
  <c r="H179" i="2"/>
  <c r="E180" i="2" l="1"/>
  <c r="F180" i="2"/>
  <c r="J180" i="2" l="1"/>
  <c r="C181" i="2"/>
  <c r="H180" i="2"/>
  <c r="E181" i="2" l="1"/>
  <c r="F181" i="2" s="1"/>
  <c r="C182" i="2" l="1"/>
  <c r="J181" i="2"/>
  <c r="H181" i="2"/>
  <c r="E182" i="2" l="1"/>
  <c r="F182" i="2" s="1"/>
  <c r="C183" i="2" l="1"/>
  <c r="J182" i="2"/>
  <c r="H182" i="2"/>
  <c r="E183" i="2" l="1"/>
  <c r="F183" i="2" s="1"/>
  <c r="J183" i="2" l="1"/>
  <c r="H183" i="2"/>
  <c r="C184" i="2"/>
  <c r="E184" i="2" l="1"/>
  <c r="F184" i="2" s="1"/>
  <c r="H184" i="2" l="1"/>
  <c r="J184" i="2"/>
  <c r="C185" i="2"/>
  <c r="E185" i="2" l="1"/>
  <c r="F185" i="2"/>
  <c r="C186" i="2" l="1"/>
  <c r="J185" i="2"/>
  <c r="H185" i="2"/>
  <c r="E186" i="2" l="1"/>
  <c r="F186" i="2" s="1"/>
  <c r="J186" i="2" l="1"/>
  <c r="H186" i="2"/>
  <c r="C187" i="2"/>
  <c r="E187" i="2" l="1"/>
  <c r="F187" i="2"/>
  <c r="H187" i="2" l="1"/>
  <c r="C188" i="2"/>
  <c r="J187" i="2"/>
  <c r="E188" i="2" l="1"/>
  <c r="F188" i="2" s="1"/>
  <c r="H188" i="2" l="1"/>
  <c r="C189" i="2"/>
  <c r="J188" i="2"/>
  <c r="E189" i="2" l="1"/>
  <c r="F189" i="2" s="1"/>
  <c r="H189" i="2" l="1"/>
  <c r="C190" i="2"/>
  <c r="J189" i="2"/>
  <c r="E190" i="2" l="1"/>
  <c r="F190" i="2" s="1"/>
  <c r="H190" i="2" l="1"/>
  <c r="H32" i="1" s="1"/>
  <c r="J190" i="2"/>
  <c r="C191" i="2"/>
  <c r="C33" i="1"/>
  <c r="F32" i="1"/>
  <c r="I32" i="1" s="1"/>
  <c r="E191" i="2" l="1"/>
  <c r="F191" i="2" l="1"/>
  <c r="C192" i="2" l="1"/>
  <c r="J191" i="2"/>
  <c r="H191" i="2"/>
  <c r="E192" i="2" l="1"/>
  <c r="F192" i="2" l="1"/>
  <c r="C193" i="2" l="1"/>
  <c r="J192" i="2"/>
  <c r="H192" i="2"/>
  <c r="E193" i="2" l="1"/>
  <c r="F193" i="2" s="1"/>
  <c r="H193" i="2" l="1"/>
  <c r="C194" i="2"/>
  <c r="J193" i="2"/>
  <c r="E194" i="2" l="1"/>
  <c r="F194" i="2" s="1"/>
  <c r="H194" i="2" l="1"/>
  <c r="J194" i="2"/>
  <c r="C195" i="2"/>
  <c r="E195" i="2" l="1"/>
  <c r="F195" i="2"/>
  <c r="J195" i="2" l="1"/>
  <c r="C196" i="2"/>
  <c r="H195" i="2"/>
  <c r="E196" i="2" l="1"/>
  <c r="F196" i="2" s="1"/>
  <c r="C197" i="2" l="1"/>
  <c r="H196" i="2"/>
  <c r="J196" i="2"/>
  <c r="E197" i="2" l="1"/>
  <c r="F197" i="2" s="1"/>
  <c r="C198" i="2" l="1"/>
  <c r="J197" i="2"/>
  <c r="H197" i="2"/>
  <c r="E198" i="2" l="1"/>
  <c r="F198" i="2" s="1"/>
  <c r="H198" i="2" l="1"/>
  <c r="J198" i="2"/>
  <c r="C199" i="2"/>
  <c r="E199" i="2" l="1"/>
  <c r="F199" i="2" s="1"/>
  <c r="J199" i="2" l="1"/>
  <c r="C200" i="2"/>
  <c r="H199" i="2"/>
  <c r="E200" i="2" l="1"/>
  <c r="F200" i="2" s="1"/>
  <c r="H200" i="2" l="1"/>
  <c r="C201" i="2"/>
  <c r="J200" i="2"/>
  <c r="E201" i="2" l="1"/>
  <c r="F201" i="2" s="1"/>
  <c r="C202" i="2" l="1"/>
  <c r="J201" i="2"/>
  <c r="H201" i="2"/>
  <c r="E202" i="2" l="1"/>
  <c r="F202" i="2"/>
  <c r="H202" i="2" l="1"/>
  <c r="H33" i="1" s="1"/>
  <c r="C203" i="2"/>
  <c r="J202" i="2"/>
  <c r="F33" i="1"/>
  <c r="I33" i="1" s="1"/>
  <c r="C34" i="1"/>
  <c r="E203" i="2" l="1"/>
  <c r="F203" i="2" l="1"/>
  <c r="H203" i="2" l="1"/>
  <c r="C204" i="2"/>
  <c r="J203" i="2"/>
  <c r="E204" i="2" l="1"/>
  <c r="F204" i="2"/>
  <c r="J204" i="2" l="1"/>
  <c r="H204" i="2"/>
  <c r="C205" i="2"/>
  <c r="E205" i="2" l="1"/>
  <c r="F205" i="2"/>
  <c r="C206" i="2" l="1"/>
  <c r="J205" i="2"/>
  <c r="H205" i="2"/>
  <c r="E206" i="2" l="1"/>
  <c r="F206" i="2" s="1"/>
  <c r="C207" i="2" l="1"/>
  <c r="J206" i="2"/>
  <c r="H206" i="2"/>
  <c r="E207" i="2" l="1"/>
  <c r="F207" i="2" s="1"/>
  <c r="H207" i="2" l="1"/>
  <c r="C208" i="2"/>
  <c r="J207" i="2"/>
  <c r="E208" i="2" l="1"/>
  <c r="F208" i="2" s="1"/>
  <c r="H208" i="2" l="1"/>
  <c r="J208" i="2"/>
  <c r="C209" i="2"/>
  <c r="E209" i="2" l="1"/>
  <c r="F209" i="2" s="1"/>
  <c r="C210" i="2" l="1"/>
  <c r="H209" i="2"/>
  <c r="J209" i="2"/>
  <c r="E210" i="2" l="1"/>
  <c r="F210" i="2" s="1"/>
  <c r="H210" i="2" l="1"/>
  <c r="J210" i="2"/>
  <c r="C211" i="2"/>
  <c r="E211" i="2" l="1"/>
  <c r="F211" i="2" s="1"/>
  <c r="C212" i="2" l="1"/>
  <c r="H211" i="2"/>
  <c r="J211" i="2"/>
  <c r="E212" i="2" l="1"/>
  <c r="F212" i="2" s="1"/>
  <c r="J212" i="2" l="1"/>
  <c r="H212" i="2"/>
  <c r="C213" i="2"/>
  <c r="E213" i="2" l="1"/>
  <c r="F213" i="2"/>
  <c r="C214" i="2" l="1"/>
  <c r="H213" i="2"/>
  <c r="J213" i="2"/>
  <c r="E214" i="2" l="1"/>
  <c r="F214" i="2" s="1"/>
  <c r="H214" i="2" l="1"/>
  <c r="H34" i="1" s="1"/>
  <c r="C215" i="2"/>
  <c r="J214" i="2"/>
  <c r="F34" i="1"/>
  <c r="I34" i="1" s="1"/>
  <c r="C35" i="1"/>
  <c r="E215" i="2" l="1"/>
  <c r="F215" i="2" l="1"/>
  <c r="J215" i="2" l="1"/>
  <c r="H215" i="2"/>
  <c r="C216" i="2"/>
  <c r="E216" i="2" l="1"/>
  <c r="F216" i="2"/>
  <c r="C217" i="2" l="1"/>
  <c r="J216" i="2"/>
  <c r="H216" i="2"/>
  <c r="E217" i="2" l="1"/>
  <c r="F217" i="2" s="1"/>
  <c r="C218" i="2" l="1"/>
  <c r="H217" i="2"/>
  <c r="J217" i="2"/>
  <c r="E218" i="2" l="1"/>
  <c r="F218" i="2" s="1"/>
  <c r="J218" i="2" l="1"/>
  <c r="H218" i="2"/>
  <c r="C219" i="2"/>
  <c r="E219" i="2" l="1"/>
  <c r="F219" i="2" s="1"/>
  <c r="H219" i="2" l="1"/>
  <c r="C220" i="2"/>
  <c r="J219" i="2"/>
  <c r="E220" i="2" l="1"/>
  <c r="F220" i="2" s="1"/>
  <c r="C221" i="2" l="1"/>
  <c r="H220" i="2"/>
  <c r="J220" i="2"/>
  <c r="E221" i="2" l="1"/>
  <c r="F221" i="2" s="1"/>
  <c r="J221" i="2" l="1"/>
  <c r="H221" i="2"/>
  <c r="C222" i="2"/>
  <c r="E222" i="2" l="1"/>
  <c r="F222" i="2" s="1"/>
  <c r="C223" i="2" l="1"/>
  <c r="H222" i="2"/>
  <c r="J222" i="2"/>
  <c r="E223" i="2" l="1"/>
  <c r="F223" i="2" s="1"/>
  <c r="J223" i="2" l="1"/>
  <c r="H223" i="2"/>
  <c r="C224" i="2"/>
  <c r="E224" i="2" l="1"/>
  <c r="F224" i="2" s="1"/>
  <c r="J224" i="2" l="1"/>
  <c r="C225" i="2"/>
  <c r="H224" i="2"/>
  <c r="E225" i="2" l="1"/>
  <c r="F225" i="2"/>
  <c r="J225" i="2" l="1"/>
  <c r="C226" i="2"/>
  <c r="H225" i="2"/>
  <c r="E226" i="2" l="1"/>
  <c r="F226" i="2" s="1"/>
  <c r="H226" i="2" l="1"/>
  <c r="H35" i="1" s="1"/>
  <c r="J226" i="2"/>
  <c r="C227" i="2"/>
  <c r="F35" i="1"/>
  <c r="I35" i="1" s="1"/>
  <c r="C36" i="1"/>
  <c r="E227" i="2" l="1"/>
  <c r="F227" i="2" s="1"/>
  <c r="J227" i="2" l="1"/>
  <c r="C228" i="2"/>
  <c r="H227" i="2"/>
  <c r="E228" i="2" l="1"/>
  <c r="F228" i="2" l="1"/>
  <c r="J228" i="2" l="1"/>
  <c r="H228" i="2"/>
  <c r="C229" i="2"/>
  <c r="E229" i="2" l="1"/>
  <c r="F229" i="2" s="1"/>
  <c r="C230" i="2" l="1"/>
  <c r="H229" i="2"/>
  <c r="J229" i="2"/>
  <c r="E230" i="2" l="1"/>
  <c r="F230" i="2" s="1"/>
  <c r="C231" i="2" l="1"/>
  <c r="H230" i="2"/>
  <c r="J230" i="2"/>
  <c r="E231" i="2" l="1"/>
  <c r="F231" i="2" s="1"/>
  <c r="C232" i="2" l="1"/>
  <c r="J231" i="2"/>
  <c r="H231" i="2"/>
  <c r="E232" i="2" l="1"/>
  <c r="F232" i="2" s="1"/>
  <c r="C233" i="2" l="1"/>
  <c r="J232" i="2"/>
  <c r="H232" i="2"/>
  <c r="E233" i="2" l="1"/>
  <c r="F233" i="2" s="1"/>
  <c r="H233" i="2" l="1"/>
  <c r="J233" i="2"/>
  <c r="C234" i="2"/>
  <c r="E234" i="2" l="1"/>
  <c r="F234" i="2" s="1"/>
  <c r="J234" i="2" l="1"/>
  <c r="C235" i="2"/>
  <c r="H234" i="2"/>
  <c r="E235" i="2" l="1"/>
  <c r="F235" i="2" s="1"/>
  <c r="J235" i="2" l="1"/>
  <c r="H235" i="2"/>
  <c r="C236" i="2"/>
  <c r="E236" i="2" l="1"/>
  <c r="F236" i="2" s="1"/>
  <c r="C237" i="2" l="1"/>
  <c r="J236" i="2"/>
  <c r="H236" i="2"/>
  <c r="E237" i="2" l="1"/>
  <c r="F237" i="2" s="1"/>
  <c r="H237" i="2" l="1"/>
  <c r="C238" i="2"/>
  <c r="J237" i="2"/>
  <c r="E238" i="2" l="1"/>
  <c r="F238" i="2" s="1"/>
  <c r="C239" i="2" l="1"/>
  <c r="J238" i="2"/>
  <c r="H238" i="2"/>
  <c r="H36" i="1" s="1"/>
  <c r="C37" i="1"/>
  <c r="F36" i="1"/>
  <c r="I36" i="1" s="1"/>
  <c r="E239" i="2" l="1"/>
  <c r="F239" i="2" s="1"/>
  <c r="H239" i="2" l="1"/>
  <c r="J239" i="2"/>
  <c r="C240" i="2"/>
  <c r="E240" i="2" l="1"/>
  <c r="F240" i="2" l="1"/>
  <c r="C241" i="2" l="1"/>
  <c r="J240" i="2"/>
  <c r="H240" i="2"/>
  <c r="E241" i="2" l="1"/>
  <c r="F241" i="2" s="1"/>
  <c r="C242" i="2" l="1"/>
  <c r="J241" i="2"/>
  <c r="H241" i="2"/>
  <c r="E242" i="2" l="1"/>
  <c r="F242" i="2" s="1"/>
  <c r="C243" i="2" l="1"/>
  <c r="J242" i="2"/>
  <c r="H242" i="2"/>
  <c r="E243" i="2" l="1"/>
  <c r="F243" i="2" s="1"/>
  <c r="J243" i="2" l="1"/>
  <c r="H243" i="2"/>
  <c r="C244" i="2"/>
  <c r="E244" i="2" l="1"/>
  <c r="F244" i="2" s="1"/>
  <c r="K7" i="1" l="1"/>
  <c r="I7" i="1"/>
  <c r="H244" i="2"/>
  <c r="J244" i="2"/>
  <c r="M11" i="1" s="1"/>
  <c r="F37" i="1"/>
  <c r="I37" i="1" s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K11" i="1" l="1"/>
  <c r="I11" i="1"/>
  <c r="H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2" authorId="0" shapeId="0" xr:uid="{00000000-0006-0000-0100-000001000000}">
      <text>
        <r>
          <rPr>
            <sz val="10"/>
            <rFont val="Arial"/>
            <family val="2"/>
          </rPr>
          <t>Fuentes conceptuales usadas para definir variables y supuestos de la calculadora:
https://www.investor.gov/financial-tools-calculators/calculators/calculadora-de-interes-compuesto
https://www.vertex42.com/Calculators/compound-interest-calculator.html
https://support.microsoft.com/es-es/office/c%C3%B3mo-calcular-el-inter%C3%A9s-compuesto-para-un-per%C3%ADodo-intranual-en-excel-dc752788-2c5b-4ba6-a008-bba79ef45e74
https://www.planillaexcel.com/calculadora-de-interes-compuesto-en-excel</t>
        </r>
      </text>
    </comment>
    <comment ref="A9" authorId="0" shapeId="0" xr:uid="{00000000-0006-0000-0100-000002000000}">
      <text>
        <r>
          <rPr>
            <sz val="10"/>
            <rFont val="Arial"/>
            <family val="2"/>
          </rPr>
          <t>La lógica de aportaciones periódicas y desglose por períodos se contrasta también con:
https://www.financialmentor.com/calculator/compound-interest-calculator
https://fical.net/es/calculadora-interes-compuesto-avanzada
https://www.datacamp.com/es/tutorial/compound-interest-formula-excel</t>
        </r>
      </text>
    </comment>
  </commentList>
</comments>
</file>

<file path=xl/sharedStrings.xml><?xml version="1.0" encoding="utf-8"?>
<sst xmlns="http://schemas.openxmlformats.org/spreadsheetml/2006/main" count="87" uniqueCount="76">
  <si>
    <t>Calculadora de interés compuesto</t>
  </si>
  <si>
    <t>Ejemplo incluido: modifica solo las celdas azules. La proyección visible es anual, pero el cálculo interno se hace mes a mes.</t>
  </si>
  <si>
    <t>Consejo: cambia tasa, plazo y aportaciones para comparar escenarios.</t>
  </si>
  <si>
    <t>Supuestos editables</t>
  </si>
  <si>
    <t>Controles automáticos</t>
  </si>
  <si>
    <t>Resumen del escenario</t>
  </si>
  <si>
    <t>Capital inicial</t>
  </si>
  <si>
    <t>Importe inicial</t>
  </si>
  <si>
    <t>Capitalizaciones/año</t>
  </si>
  <si>
    <t>Lookup automático</t>
  </si>
  <si>
    <t>Valor futuro nominal</t>
  </si>
  <si>
    <t>Valor futuro real</t>
  </si>
  <si>
    <t>Aportado total</t>
  </si>
  <si>
    <t>Aportación periódica</t>
  </si>
  <si>
    <t>Puede ser negativa</t>
  </si>
  <si>
    <t>Aportaciones/año</t>
  </si>
  <si>
    <t>Tasa nominal anual</t>
  </si>
  <si>
    <t>Tasa bruta estimada</t>
  </si>
  <si>
    <t>Tasa efectiva anual (TEA)</t>
  </si>
  <si>
    <t>Nominal -&gt; efectiva</t>
  </si>
  <si>
    <t>Capitalización</t>
  </si>
  <si>
    <t>Trimestral</t>
  </si>
  <si>
    <t>Frecuencia del interés</t>
  </si>
  <si>
    <t>Tasa mensual equivalente</t>
  </si>
  <si>
    <t>Motor mensual</t>
  </si>
  <si>
    <t>Frecuencia de aportación</t>
  </si>
  <si>
    <t>Mensual</t>
  </si>
  <si>
    <t>Cada cuánto aportas</t>
  </si>
  <si>
    <t>Inflación mensual equivalente</t>
  </si>
  <si>
    <t>Para valor real</t>
  </si>
  <si>
    <t>Intereses generados</t>
  </si>
  <si>
    <t>Estado objetivo</t>
  </si>
  <si>
    <t>Fecha objetivo</t>
  </si>
  <si>
    <t>Años</t>
  </si>
  <si>
    <t>Plazo principal</t>
  </si>
  <si>
    <t>Meses totales</t>
  </si>
  <si>
    <t>Años + meses</t>
  </si>
  <si>
    <t>Meses adicionales</t>
  </si>
  <si>
    <t>Entre 0 y 11</t>
  </si>
  <si>
    <t>Meses por aportación</t>
  </si>
  <si>
    <t>1, 3, 6 o 12</t>
  </si>
  <si>
    <t>Inflación anual</t>
  </si>
  <si>
    <t>Aportación al inicio (1/0)</t>
  </si>
  <si>
    <t>Control de timing</t>
  </si>
  <si>
    <t>Objetivo de capital</t>
  </si>
  <si>
    <t>Opcional</t>
  </si>
  <si>
    <t>Fecha final proyectada</t>
  </si>
  <si>
    <t>Último cierre</t>
  </si>
  <si>
    <t>Momento de la aportación</t>
  </si>
  <si>
    <t>Al final del período</t>
  </si>
  <si>
    <t>Inicio o fin del período</t>
  </si>
  <si>
    <t>Años visibles en tabla</t>
  </si>
  <si>
    <t>Resumen visible</t>
  </si>
  <si>
    <t>Fecha de inicio</t>
  </si>
  <si>
    <t>Inicio de la simulación</t>
  </si>
  <si>
    <t>Proyección anual resumida. Las cifras se derivan de un motor mensual oculto para mantener precisión.</t>
  </si>
  <si>
    <t>Año</t>
  </si>
  <si>
    <t>Fecha cierre</t>
  </si>
  <si>
    <t>Saldo inicial</t>
  </si>
  <si>
    <t>Saldo final</t>
  </si>
  <si>
    <t>Aportado acumulado</t>
  </si>
  <si>
    <t>Ganancia acumulada</t>
  </si>
  <si>
    <t>Valor real</t>
  </si>
  <si>
    <t>Lectura rápida:
Valor futuro nominal = saldo esperado.
Valor futuro real = saldo ajustado por inflación.
La frecuencia de aportación cambia el momento exacto en que entra cada ingreso.</t>
  </si>
  <si>
    <t>Anual</t>
  </si>
  <si>
    <t>Semestral</t>
  </si>
  <si>
    <t>Diaria (365)</t>
  </si>
  <si>
    <t>Mes</t>
  </si>
  <si>
    <t>Fecha</t>
  </si>
  <si>
    <t>Aporte</t>
  </si>
  <si>
    <t>Interés</t>
  </si>
  <si>
    <t>Objetivo</t>
  </si>
  <si>
    <t>Aportes
del año</t>
  </si>
  <si>
    <t>Intereses
del año</t>
  </si>
  <si>
    <t>Ganancia
acumulada</t>
  </si>
  <si>
    <t>Aportado
acumulado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</si>
</sst>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€ &quot;#,##0.00;[Red]&quot;(€ &quot;#,##0.00\);\-"/>
    <numFmt numFmtId="165" formatCode="#,##0;[Red]\(#,##0\);\-"/>
    <numFmt numFmtId="166" formatCode="0.0%;[Red]\(0.0%\);\-"/>
    <numFmt numFmtId="167" formatCode="mm/dd/yy"/>
  </numFmts>
  <fonts count="16" x14ac:knownFonts="1">
    <font>
      <sz val="11"/>
      <color theme="1"/>
      <name val="Calibri"/>
      <family val="2"/>
      <charset val="1"/>
    </font>
    <font>
      <i/>
      <sz val="10"/>
      <color rgb="FF374151"/>
      <name val="Cambria"/>
      <charset val="1"/>
    </font>
    <font>
      <b/>
      <sz val="12"/>
      <color rgb="FFFFFFFF"/>
      <name val="Cambria"/>
      <charset val="1"/>
    </font>
    <font>
      <b/>
      <sz val="11"/>
      <color rgb="FF374151"/>
      <name val="Cambria"/>
      <charset val="1"/>
    </font>
    <font>
      <b/>
      <sz val="11"/>
      <color rgb="FF0000FF"/>
      <name val="Cambria"/>
      <charset val="1"/>
    </font>
    <font>
      <sz val="10"/>
      <color rgb="FF6B7280"/>
      <name val="Cambria"/>
      <charset val="1"/>
    </font>
    <font>
      <b/>
      <sz val="11"/>
      <color rgb="FFFFFFFF"/>
      <name val="Cambria"/>
      <charset val="1"/>
    </font>
    <font>
      <b/>
      <sz val="11"/>
      <color rgb="FF000000"/>
      <name val="Cambria"/>
      <charset val="1"/>
    </font>
    <font>
      <b/>
      <sz val="10"/>
      <color rgb="FF374151"/>
      <name val="Cambria"/>
      <charset val="1"/>
    </font>
    <font>
      <b/>
      <sz val="16"/>
      <color rgb="FF000000"/>
      <name val="Cambria"/>
      <charset val="1"/>
    </font>
    <font>
      <sz val="11"/>
      <color rgb="FF374151"/>
      <name val="Cambria"/>
      <charset val="1"/>
    </font>
    <font>
      <sz val="11"/>
      <color rgb="FF000000"/>
      <name val="Cambria"/>
      <charset val="1"/>
    </font>
    <font>
      <sz val="10"/>
      <color rgb="FF374151"/>
      <name val="Cambria"/>
      <charset val="1"/>
    </font>
    <font>
      <sz val="10"/>
      <name val="Arial"/>
      <family val="2"/>
    </font>
    <font>
      <b/>
      <sz val="30"/>
      <color rgb="FFFFFFFF"/>
      <name val="Cambria"/>
      <family val="1"/>
    </font>
    <font>
      <b/>
      <sz val="11"/>
      <color rgb="FFFFFFFF"/>
      <name val="Cambria"/>
      <family val="1"/>
    </font>
  </fonts>
  <fills count="12">
    <fill>
      <patternFill patternType="none"/>
    </fill>
    <fill>
      <patternFill patternType="gray125"/>
    </fill>
    <fill>
      <patternFill patternType="solid">
        <fgColor rgb="FF16324F"/>
        <bgColor rgb="FF374151"/>
      </patternFill>
    </fill>
    <fill>
      <patternFill patternType="solid">
        <fgColor rgb="FFF8FAFC"/>
        <bgColor rgb="FFFFFFFF"/>
      </patternFill>
    </fill>
    <fill>
      <patternFill patternType="solid">
        <fgColor rgb="FFFDE7C7"/>
        <bgColor rgb="FFFDE2E1"/>
      </patternFill>
    </fill>
    <fill>
      <patternFill patternType="solid">
        <fgColor rgb="FF6F42C1"/>
        <bgColor rgb="FF993366"/>
      </patternFill>
    </fill>
    <fill>
      <patternFill patternType="solid">
        <fgColor rgb="FF1B7F8E"/>
        <bgColor rgb="FF008080"/>
      </patternFill>
    </fill>
    <fill>
      <patternFill patternType="solid">
        <fgColor rgb="FFE9EDF2"/>
        <bgColor rgb="FFEFE7FA"/>
      </patternFill>
    </fill>
    <fill>
      <patternFill patternType="solid">
        <fgColor rgb="FFFFF7CC"/>
        <bgColor rgb="FFFDE7C7"/>
      </patternFill>
    </fill>
    <fill>
      <patternFill patternType="solid">
        <fgColor rgb="FFEFE7FA"/>
        <bgColor rgb="FFE9EDF2"/>
      </patternFill>
    </fill>
    <fill>
      <patternFill patternType="solid">
        <fgColor rgb="FFD9F0F3"/>
        <bgColor rgb="FFE9EDF2"/>
      </patternFill>
    </fill>
    <fill>
      <patternFill patternType="solid">
        <fgColor rgb="FFFFFFFF"/>
        <bgColor rgb="FFF8FAFC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7" borderId="1" xfId="0" applyFont="1" applyFill="1" applyBorder="1" applyAlignment="1">
      <alignment horizontal="left"/>
    </xf>
    <xf numFmtId="164" fontId="4" fillId="8" borderId="1" xfId="0" applyNumberFormat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165" fontId="7" fillId="9" borderId="1" xfId="0" applyNumberFormat="1" applyFont="1" applyFill="1" applyBorder="1" applyAlignment="1">
      <alignment horizontal="center"/>
    </xf>
    <xf numFmtId="166" fontId="4" fillId="8" borderId="1" xfId="0" applyNumberFormat="1" applyFont="1" applyFill="1" applyBorder="1" applyAlignment="1" applyProtection="1">
      <alignment horizontal="center"/>
      <protection locked="0"/>
    </xf>
    <xf numFmtId="166" fontId="7" fillId="9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 applyProtection="1">
      <alignment horizontal="center"/>
      <protection locked="0"/>
    </xf>
    <xf numFmtId="165" fontId="4" fillId="8" borderId="1" xfId="0" applyNumberFormat="1" applyFont="1" applyFill="1" applyBorder="1" applyAlignment="1" applyProtection="1">
      <alignment horizontal="center"/>
      <protection locked="0"/>
    </xf>
    <xf numFmtId="14" fontId="7" fillId="9" borderId="1" xfId="0" applyNumberFormat="1" applyFont="1" applyFill="1" applyBorder="1" applyAlignment="1">
      <alignment horizontal="center"/>
    </xf>
    <xf numFmtId="14" fontId="4" fillId="8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14" fontId="11" fillId="0" borderId="1" xfId="0" applyNumberFormat="1" applyFont="1" applyBorder="1" applyAlignment="1">
      <alignment horizontal="right"/>
    </xf>
    <xf numFmtId="164" fontId="11" fillId="0" borderId="1" xfId="0" applyNumberFormat="1" applyFont="1" applyBorder="1" applyAlignment="1">
      <alignment horizontal="right"/>
    </xf>
    <xf numFmtId="165" fontId="0" fillId="0" borderId="0" xfId="0" applyNumberFormat="1"/>
    <xf numFmtId="14" fontId="0" fillId="0" borderId="0" xfId="0" applyNumberFormat="1"/>
    <xf numFmtId="164" fontId="0" fillId="0" borderId="0" xfId="0" applyNumberFormat="1"/>
    <xf numFmtId="167" fontId="0" fillId="0" borderId="0" xfId="0" applyNumberFormat="1"/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top" wrapText="1"/>
    </xf>
    <xf numFmtId="0" fontId="8" fillId="10" borderId="1" xfId="0" applyFont="1" applyFill="1" applyBorder="1" applyAlignment="1">
      <alignment horizontal="center" vertical="center"/>
    </xf>
    <xf numFmtId="164" fontId="9" fillId="11" borderId="1" xfId="0" applyNumberFormat="1" applyFont="1" applyFill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0" fontId="1" fillId="4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left" vertical="center"/>
    </xf>
  </cellXfs>
  <cellStyles count="1">
    <cellStyle name="Standard" xfId="0" builtinId="0"/>
  </cellStyles>
  <dxfs count="3">
    <dxf>
      <fill>
        <patternFill>
          <bgColor rgb="FFFDE2E1"/>
        </patternFill>
      </fill>
    </dxf>
    <dxf>
      <fill>
        <patternFill>
          <bgColor rgb="FFE7F5EA"/>
        </patternFill>
      </fill>
    </dxf>
    <dxf>
      <fill>
        <patternFill>
          <bgColor rgb="FFE7F5EA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B7F8E"/>
      <rgbColor rgb="FFD9D9D9"/>
      <rgbColor rgb="FF878787"/>
      <rgbColor rgb="FF9999FF"/>
      <rgbColor rgb="FFBE4B48"/>
      <rgbColor rgb="FFFFF7CC"/>
      <rgbColor rgb="FFD9F0F3"/>
      <rgbColor rgb="FF660066"/>
      <rgbColor rgb="FFFF8080"/>
      <rgbColor rgb="FF0066CC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F5EA"/>
      <rgbColor rgb="FFE9EDF2"/>
      <rgbColor rgb="FFFDE7C7"/>
      <rgbColor rgb="FFEFE7FA"/>
      <rgbColor rgb="FFF8FAFC"/>
      <rgbColor rgb="FFCC99FF"/>
      <rgbColor rgb="FFFDE2E1"/>
      <rgbColor rgb="FF4A7EBB"/>
      <rgbColor rgb="FF33CCCC"/>
      <rgbColor rgb="FF99CC00"/>
      <rgbColor rgb="FFFFCC00"/>
      <rgbColor rgb="FFFF9900"/>
      <rgbColor rgb="FFFF6600"/>
      <rgbColor rgb="FF6B7280"/>
      <rgbColor rgb="FF969696"/>
      <rgbColor rgb="FF16324F"/>
      <rgbColor rgb="FF339966"/>
      <rgbColor rgb="FF003300"/>
      <rgbColor rgb="FF333300"/>
      <rgbColor rgb="FF993300"/>
      <rgbColor rgb="FF993366"/>
      <rgbColor rgb="FF6F42C1"/>
      <rgbColor rgb="FF37415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Saldo vs. capital aportado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Calculadora!$F$18</c:f>
              <c:strCache>
                <c:ptCount val="1"/>
                <c:pt idx="0">
                  <c:v>Saldo final</c:v>
                </c:pt>
              </c:strCache>
            </c:strRef>
          </c:tx>
          <c:spPr>
            <a:ln w="2844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844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numRef>
              <c:f>Calculadora!$A$19:$A$58</c:f>
              <c:numCache>
                <c:formatCode>General</c:formatCode>
                <c:ptCount val="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</c:numCache>
            </c:numRef>
          </c:cat>
          <c:val>
            <c:numRef>
              <c:f>Calculadora!$F$19:$F$58</c:f>
              <c:numCache>
                <c:formatCode>General</c:formatCode>
                <c:ptCount val="40"/>
                <c:pt idx="0">
                  <c:v>22721.310642594141</c:v>
                </c:pt>
                <c:pt idx="1">
                  <c:v>27786.865470139761</c:v>
                </c:pt>
                <c:pt idx="2">
                  <c:v>33221.764305089506</c:v>
                </c:pt>
                <c:pt idx="3">
                  <c:v>39052.937069327447</c:v>
                </c:pt>
                <c:pt idx="4">
                  <c:v>45309.277221922915</c:v>
                </c:pt>
                <c:pt idx="5">
                  <c:v>52021.784926210377</c:v>
                </c:pt>
                <c:pt idx="6">
                  <c:v>59223.720655588193</c:v>
                </c:pt>
                <c:pt idx="7">
                  <c:v>66950.769999153112</c:v>
                </c:pt>
                <c:pt idx="8">
                  <c:v>75241.220483782075</c:v>
                </c:pt>
                <c:pt idx="9">
                  <c:v>84136.151288814945</c:v>
                </c:pt>
                <c:pt idx="10">
                  <c:v>93679.636793374215</c:v>
                </c:pt>
                <c:pt idx="11">
                  <c:v>103918.96496489854</c:v>
                </c:pt>
                <c:pt idx="12">
                  <c:v>114904.87167100544</c:v>
                </c:pt>
                <c:pt idx="13">
                  <c:v>126691.79207569812</c:v>
                </c:pt>
                <c:pt idx="14">
                  <c:v>139338.13036558463</c:v>
                </c:pt>
                <c:pt idx="15">
                  <c:v>152906.54914260271</c:v>
                </c:pt>
                <c:pt idx="16">
                  <c:v>167464.27991719119</c:v>
                </c:pt>
                <c:pt idx="17">
                  <c:v>183083.4562404012</c:v>
                </c:pt>
                <c:pt idx="18">
                  <c:v>191315.05605214307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847-454E-A3C1-E1992B0896B3}"/>
            </c:ext>
          </c:extLst>
        </c:ser>
        <c:ser>
          <c:idx val="1"/>
          <c:order val="1"/>
          <c:tx>
            <c:strRef>
              <c:f>Calculadora!$G$18</c:f>
              <c:strCache>
                <c:ptCount val="1"/>
                <c:pt idx="0">
                  <c:v>Aportado
acumulado</c:v>
                </c:pt>
              </c:strCache>
            </c:strRef>
          </c:tx>
          <c:spPr>
            <a:ln w="28440">
              <a:solidFill>
                <a:srgbClr val="BE4B48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844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numRef>
              <c:f>Calculadora!$A$19:$A$58</c:f>
              <c:numCache>
                <c:formatCode>General</c:formatCode>
                <c:ptCount val="4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</c:numCache>
            </c:numRef>
          </c:cat>
          <c:val>
            <c:numRef>
              <c:f>Calculadora!$G$19:$G$58</c:f>
              <c:numCache>
                <c:formatCode>General</c:formatCode>
                <c:ptCount val="40"/>
                <c:pt idx="0">
                  <c:v>21300</c:v>
                </c:pt>
                <c:pt idx="1">
                  <c:v>24600</c:v>
                </c:pt>
                <c:pt idx="2">
                  <c:v>27900</c:v>
                </c:pt>
                <c:pt idx="3">
                  <c:v>31200</c:v>
                </c:pt>
                <c:pt idx="4">
                  <c:v>34500</c:v>
                </c:pt>
                <c:pt idx="5">
                  <c:v>37800</c:v>
                </c:pt>
                <c:pt idx="6">
                  <c:v>41100</c:v>
                </c:pt>
                <c:pt idx="7">
                  <c:v>44400</c:v>
                </c:pt>
                <c:pt idx="8">
                  <c:v>47700</c:v>
                </c:pt>
                <c:pt idx="9">
                  <c:v>51000</c:v>
                </c:pt>
                <c:pt idx="10">
                  <c:v>54300</c:v>
                </c:pt>
                <c:pt idx="11">
                  <c:v>57600</c:v>
                </c:pt>
                <c:pt idx="12">
                  <c:v>60900</c:v>
                </c:pt>
                <c:pt idx="13">
                  <c:v>64200</c:v>
                </c:pt>
                <c:pt idx="14">
                  <c:v>67500</c:v>
                </c:pt>
                <c:pt idx="15">
                  <c:v>70800</c:v>
                </c:pt>
                <c:pt idx="16">
                  <c:v>74100</c:v>
                </c:pt>
                <c:pt idx="17">
                  <c:v>77400</c:v>
                </c:pt>
                <c:pt idx="18">
                  <c:v>79050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847-454E-A3C1-E1992B0896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89106949"/>
        <c:axId val="90559183"/>
      </c:lineChart>
      <c:catAx>
        <c:axId val="89106949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Año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90559183"/>
        <c:crosses val="autoZero"/>
        <c:auto val="1"/>
        <c:lblAlgn val="ctr"/>
        <c:lblOffset val="100"/>
        <c:noMultiLvlLbl val="0"/>
      </c:catAx>
      <c:valAx>
        <c:axId val="9055918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Euros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89106949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zero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101600</xdr:colOff>
      <xdr:row>17</xdr:row>
      <xdr:rowOff>88900</xdr:rowOff>
    </xdr:from>
    <xdr:to>
      <xdr:col>14</xdr:col>
      <xdr:colOff>127000</xdr:colOff>
      <xdr:row>29</xdr:row>
      <xdr:rowOff>236060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22"/>
  <sheetViews>
    <sheetView showGridLines="0" tabSelected="1" zoomScale="70" zoomScaleNormal="70" workbookViewId="0">
      <pane ySplit="17" topLeftCell="A18" activePane="bottomLeft" state="frozen"/>
      <selection pane="bottomLeft" activeCell="M11" sqref="M11:N12"/>
    </sheetView>
  </sheetViews>
  <sheetFormatPr baseColWidth="10" defaultColWidth="8.6640625" defaultRowHeight="15" customHeight="1" x14ac:dyDescent="0.3"/>
  <cols>
    <col min="1" max="1" width="21" customWidth="1"/>
    <col min="2" max="2" width="19.109375" bestFit="1" customWidth="1"/>
    <col min="3" max="3" width="22" customWidth="1"/>
    <col min="4" max="4" width="10.33203125" bestFit="1" customWidth="1"/>
    <col min="5" max="5" width="30.33203125" bestFit="1" customWidth="1"/>
    <col min="6" max="6" width="16" customWidth="1"/>
    <col min="7" max="7" width="22" customWidth="1"/>
    <col min="8" max="8" width="14" bestFit="1" customWidth="1"/>
    <col min="9" max="14" width="16" customWidth="1"/>
    <col min="24" max="33" width="13" hidden="1" customWidth="1"/>
  </cols>
  <sheetData>
    <row r="1" spans="1:14" ht="24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7.75" customHeigh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ht="24" customHeight="1" x14ac:dyDescent="0.3">
      <c r="A3" s="27" t="s">
        <v>1</v>
      </c>
      <c r="B3" s="27"/>
      <c r="C3" s="27"/>
      <c r="D3" s="27"/>
      <c r="E3" s="27"/>
      <c r="F3" s="27"/>
      <c r="G3" s="27"/>
      <c r="H3" s="27"/>
      <c r="I3" s="28" t="s">
        <v>2</v>
      </c>
      <c r="J3" s="28"/>
      <c r="K3" s="28"/>
      <c r="L3" s="28"/>
      <c r="M3" s="28"/>
      <c r="N3" s="28"/>
    </row>
    <row r="5" spans="1:14" ht="21.75" customHeight="1" x14ac:dyDescent="0.3">
      <c r="A5" s="29" t="s">
        <v>3</v>
      </c>
      <c r="B5" s="29"/>
      <c r="C5" s="29"/>
      <c r="E5" s="30" t="s">
        <v>4</v>
      </c>
      <c r="F5" s="30"/>
      <c r="G5" s="30"/>
      <c r="I5" s="31" t="s">
        <v>5</v>
      </c>
      <c r="J5" s="31"/>
      <c r="K5" s="31"/>
      <c r="L5" s="31"/>
      <c r="M5" s="31"/>
      <c r="N5" s="31"/>
    </row>
    <row r="6" spans="1:14" ht="21.75" customHeight="1" x14ac:dyDescent="0.3">
      <c r="A6" s="1" t="s">
        <v>6</v>
      </c>
      <c r="B6" s="2">
        <v>18000</v>
      </c>
      <c r="C6" s="3" t="s">
        <v>7</v>
      </c>
      <c r="E6" s="4" t="s">
        <v>8</v>
      </c>
      <c r="F6" s="5">
        <f>VLOOKUP($B$9,Motor!$A$2:$B$6,2,FALSE())</f>
        <v>4</v>
      </c>
      <c r="G6" s="3" t="s">
        <v>9</v>
      </c>
      <c r="I6" s="23" t="s">
        <v>10</v>
      </c>
      <c r="J6" s="23"/>
      <c r="K6" s="23" t="s">
        <v>11</v>
      </c>
      <c r="L6" s="23"/>
      <c r="M6" s="23" t="s">
        <v>12</v>
      </c>
      <c r="N6" s="23"/>
    </row>
    <row r="7" spans="1:14" ht="21.75" customHeight="1" x14ac:dyDescent="0.3">
      <c r="A7" s="1" t="s">
        <v>13</v>
      </c>
      <c r="B7" s="2">
        <v>275</v>
      </c>
      <c r="C7" s="3" t="s">
        <v>14</v>
      </c>
      <c r="E7" s="4" t="s">
        <v>15</v>
      </c>
      <c r="F7" s="5">
        <f>VLOOKUP($B$10,Motor!$A$9:$B$12,2,FALSE())</f>
        <v>12</v>
      </c>
      <c r="G7" s="3" t="s">
        <v>9</v>
      </c>
      <c r="I7" s="24">
        <f>IF($F$11=0,$B$6,INDEX(Motor!$F$23:$F$622,$F$11))</f>
        <v>191315.05605214307</v>
      </c>
      <c r="J7" s="24"/>
      <c r="K7" s="24">
        <f>IF($F$11=0,$B$6,INDEX(Motor!$F$23:$F$622,$F$11)/POWER(1+$F$10,$F$11))</f>
        <v>125617.43628111217</v>
      </c>
      <c r="L7" s="24"/>
      <c r="M7" s="24">
        <f>IF($F$11=0,$B$6,INDEX(Motor!$G$23:$G$622,$F$11))</f>
        <v>79050</v>
      </c>
      <c r="N7" s="24"/>
    </row>
    <row r="8" spans="1:14" ht="21.75" customHeight="1" x14ac:dyDescent="0.3">
      <c r="A8" s="1" t="s">
        <v>16</v>
      </c>
      <c r="B8" s="6">
        <v>7.0999999999999994E-2</v>
      </c>
      <c r="C8" s="3" t="s">
        <v>17</v>
      </c>
      <c r="E8" s="4" t="s">
        <v>18</v>
      </c>
      <c r="F8" s="7">
        <f>POWER(1+$B$8/$F$6,$F$6)-1</f>
        <v>7.2912843701878449E-2</v>
      </c>
      <c r="G8" s="3" t="s">
        <v>19</v>
      </c>
      <c r="I8" s="24"/>
      <c r="J8" s="24"/>
      <c r="K8" s="24"/>
      <c r="L8" s="24"/>
      <c r="M8" s="24"/>
      <c r="N8" s="24"/>
    </row>
    <row r="9" spans="1:14" ht="21.75" customHeight="1" x14ac:dyDescent="0.3">
      <c r="A9" s="1" t="s">
        <v>20</v>
      </c>
      <c r="B9" s="8" t="s">
        <v>21</v>
      </c>
      <c r="C9" s="3" t="s">
        <v>22</v>
      </c>
      <c r="E9" s="4" t="s">
        <v>23</v>
      </c>
      <c r="F9" s="7">
        <f>POWER(1+$B$8/$F$6,$F$6/12)-1</f>
        <v>5.8820008970859039E-3</v>
      </c>
      <c r="G9" s="3" t="s">
        <v>24</v>
      </c>
    </row>
    <row r="10" spans="1:14" ht="21.75" customHeight="1" x14ac:dyDescent="0.3">
      <c r="A10" s="1" t="s">
        <v>25</v>
      </c>
      <c r="B10" s="8" t="s">
        <v>26</v>
      </c>
      <c r="C10" s="3" t="s">
        <v>27</v>
      </c>
      <c r="E10" s="4" t="s">
        <v>28</v>
      </c>
      <c r="F10" s="7">
        <f>POWER(1+$B$13,1/12)-1</f>
        <v>1.8967538135683526E-3</v>
      </c>
      <c r="G10" s="3" t="s">
        <v>29</v>
      </c>
      <c r="I10" s="23" t="s">
        <v>30</v>
      </c>
      <c r="J10" s="23"/>
      <c r="K10" s="23" t="s">
        <v>31</v>
      </c>
      <c r="L10" s="23"/>
      <c r="M10" s="23" t="s">
        <v>32</v>
      </c>
      <c r="N10" s="23"/>
    </row>
    <row r="11" spans="1:14" ht="21.75" customHeight="1" x14ac:dyDescent="0.3">
      <c r="A11" s="1" t="s">
        <v>33</v>
      </c>
      <c r="B11" s="9">
        <v>18</v>
      </c>
      <c r="C11" s="3" t="s">
        <v>34</v>
      </c>
      <c r="E11" s="4" t="s">
        <v>35</v>
      </c>
      <c r="F11" s="5">
        <f>$B$11*12+$B$12</f>
        <v>222</v>
      </c>
      <c r="G11" s="3" t="s">
        <v>36</v>
      </c>
      <c r="I11" s="24">
        <f>IF($F$11=0,0,INDEX(Motor!$H$23:$H$622,$F$11))</f>
        <v>112265.05605214307</v>
      </c>
      <c r="J11" s="24"/>
      <c r="K11" s="25" t="str">
        <f>IF($B$14&lt;=0,"Sin objetivo",IF(COUNTIF(Motor!$J$23:$J$622,1)&gt;0,"Cumplido","Pendiente"))</f>
        <v>Cumplido</v>
      </c>
      <c r="L11" s="25"/>
      <c r="M11" s="25" t="str">
        <f>IF($B$14&lt;=0,"Sin objetivo",IF(COUNTIF(Motor!$J$23:$J$622,1)=0,"No alcanzado",TEXT(INDEX(Motor!$B$23:$B$622,MATCH(1,Motor!$J$23:$J$622,0)),"dd/mm/aaaa")))</f>
        <v>01/10/2043</v>
      </c>
      <c r="N11" s="25"/>
    </row>
    <row r="12" spans="1:14" ht="21.75" customHeight="1" x14ac:dyDescent="0.3">
      <c r="A12" s="1" t="s">
        <v>37</v>
      </c>
      <c r="B12" s="9">
        <v>6</v>
      </c>
      <c r="C12" s="3" t="s">
        <v>38</v>
      </c>
      <c r="E12" s="4" t="s">
        <v>39</v>
      </c>
      <c r="F12" s="5">
        <f>12/$F$7</f>
        <v>1</v>
      </c>
      <c r="G12" s="3" t="s">
        <v>40</v>
      </c>
      <c r="I12" s="24"/>
      <c r="J12" s="24"/>
      <c r="K12" s="25"/>
      <c r="L12" s="25"/>
      <c r="M12" s="25"/>
      <c r="N12" s="25"/>
    </row>
    <row r="13" spans="1:14" ht="21.75" customHeight="1" x14ac:dyDescent="0.3">
      <c r="A13" s="1" t="s">
        <v>41</v>
      </c>
      <c r="B13" s="6">
        <v>2.3E-2</v>
      </c>
      <c r="C13" s="3" t="s">
        <v>29</v>
      </c>
      <c r="E13" s="4" t="s">
        <v>42</v>
      </c>
      <c r="F13" s="5">
        <f>IF($B$15="Al inicio del período",1,0)</f>
        <v>0</v>
      </c>
      <c r="G13" s="3" t="s">
        <v>43</v>
      </c>
    </row>
    <row r="14" spans="1:14" ht="21.75" customHeight="1" x14ac:dyDescent="0.3">
      <c r="A14" s="1" t="s">
        <v>44</v>
      </c>
      <c r="B14" s="2">
        <v>175000</v>
      </c>
      <c r="C14" s="3" t="s">
        <v>45</v>
      </c>
      <c r="E14" s="4" t="s">
        <v>46</v>
      </c>
      <c r="F14" s="10">
        <f>DATE(YEAR($B$16),MONTH($B$16)+$F$11-1,DAY($B$16))</f>
        <v>52871</v>
      </c>
      <c r="G14" s="3" t="s">
        <v>47</v>
      </c>
    </row>
    <row r="15" spans="1:14" ht="21.75" customHeight="1" x14ac:dyDescent="0.3">
      <c r="A15" s="1" t="s">
        <v>48</v>
      </c>
      <c r="B15" s="8" t="s">
        <v>49</v>
      </c>
      <c r="C15" s="3" t="s">
        <v>50</v>
      </c>
      <c r="E15" s="4" t="s">
        <v>51</v>
      </c>
      <c r="F15" s="5">
        <f>ROUNDUP($F$11/12,0)</f>
        <v>19</v>
      </c>
      <c r="G15" s="3" t="s">
        <v>52</v>
      </c>
    </row>
    <row r="16" spans="1:14" ht="21.75" customHeight="1" x14ac:dyDescent="0.3">
      <c r="A16" s="1" t="s">
        <v>53</v>
      </c>
      <c r="B16" s="11">
        <v>46143</v>
      </c>
      <c r="C16" s="3" t="s">
        <v>54</v>
      </c>
    </row>
    <row r="17" spans="1:33" ht="14.4" x14ac:dyDescent="0.3">
      <c r="A17" s="21" t="s">
        <v>55</v>
      </c>
      <c r="B17" s="21"/>
      <c r="C17" s="21"/>
      <c r="D17" s="21"/>
      <c r="E17" s="21"/>
      <c r="F17" s="21"/>
      <c r="G17" s="21"/>
      <c r="H17" s="21"/>
      <c r="I17" s="21"/>
    </row>
    <row r="18" spans="1:33" ht="27.6" x14ac:dyDescent="0.3">
      <c r="A18" s="20" t="s">
        <v>56</v>
      </c>
      <c r="B18" s="20" t="s">
        <v>57</v>
      </c>
      <c r="C18" s="20" t="s">
        <v>58</v>
      </c>
      <c r="D18" s="19" t="s">
        <v>72</v>
      </c>
      <c r="E18" s="19" t="s">
        <v>73</v>
      </c>
      <c r="F18" s="20" t="s">
        <v>59</v>
      </c>
      <c r="G18" s="19" t="s">
        <v>75</v>
      </c>
      <c r="H18" s="19" t="s">
        <v>74</v>
      </c>
      <c r="I18" s="20" t="s">
        <v>62</v>
      </c>
    </row>
    <row r="19" spans="1:33" ht="19.5" customHeight="1" x14ac:dyDescent="0.3">
      <c r="A19" s="12">
        <v>1</v>
      </c>
      <c r="B19" s="13">
        <f t="shared" ref="B19:B58" si="0">IF(A19&lt;=$F$15,DATE(YEAR($B$16),MONTH($B$16)+MIN(A19*12,$F$11)-1,DAY($B$16)),"")</f>
        <v>46478</v>
      </c>
      <c r="C19" s="14">
        <f>IF(A19&lt;=$F$15,IF(A19=1,$B$6,INDEX(Motor!$F$23:$F$622,(A19-1)*12)),"")</f>
        <v>18000</v>
      </c>
      <c r="D19" s="14">
        <f>IF(A19&lt;=$F$15,SUMIF(Motor!$I$23:$I$622,A19,Motor!$D$23:$D$622),"")</f>
        <v>3300</v>
      </c>
      <c r="E19" s="14">
        <f>IF(A19&lt;=$F$15,SUMIF(Motor!$I$23:$I$622,A19,Motor!$E$23:$E$622),"")</f>
        <v>1421.3106425941382</v>
      </c>
      <c r="F19" s="14">
        <f>IF(A19&lt;=$F$15,INDEX(Motor!$F$23:$F$622,MIN(A19*12,$F$11)),"")</f>
        <v>22721.310642594141</v>
      </c>
      <c r="G19" s="14">
        <f>IF(A19&lt;=$F$15,INDEX(Motor!$G$23:$G$622,MIN(A19*12,$F$11)),"")</f>
        <v>21300</v>
      </c>
      <c r="H19" s="14">
        <f>IF(A19&lt;=$F$15,INDEX(Motor!$H$23:$H$622,MIN(A19*12,$F$11)),"")</f>
        <v>1421.3106425941405</v>
      </c>
      <c r="I19" s="14">
        <f t="shared" ref="I19:I58" si="1">IF(A19&lt;=$F$15,F19/POWER(1+$F$10,MIN(A19*12,$F$11)),"")</f>
        <v>22210.469836357934</v>
      </c>
    </row>
    <row r="20" spans="1:33" ht="19.5" customHeight="1" x14ac:dyDescent="0.3">
      <c r="A20" s="12">
        <v>2</v>
      </c>
      <c r="B20" s="13">
        <f t="shared" si="0"/>
        <v>46844</v>
      </c>
      <c r="C20" s="14">
        <f>IF(A20&lt;=$F$15,IF(A20=1,$B$6,INDEX(Motor!$F$23:$F$622,(A20-1)*12)),"")</f>
        <v>22721.310642594141</v>
      </c>
      <c r="D20" s="14">
        <f>IF(A20&lt;=$F$15,SUMIF(Motor!$I$23:$I$622,A20,Motor!$D$23:$D$622),"")</f>
        <v>3300</v>
      </c>
      <c r="E20" s="14">
        <f>IF(A20&lt;=$F$15,SUMIF(Motor!$I$23:$I$622,A20,Motor!$E$23:$E$622),"")</f>
        <v>1765.5548275456174</v>
      </c>
      <c r="F20" s="14">
        <f>IF(A20&lt;=$F$15,INDEX(Motor!$F$23:$F$622,MIN(A20*12,$F$11)),"")</f>
        <v>27786.865470139761</v>
      </c>
      <c r="G20" s="14">
        <f>IF(A20&lt;=$F$15,INDEX(Motor!$G$23:$G$622,MIN(A20*12,$F$11)),"")</f>
        <v>24600</v>
      </c>
      <c r="H20" s="14">
        <f>IF(A20&lt;=$F$15,INDEX(Motor!$H$23:$H$622,MIN(A20*12,$F$11)),"")</f>
        <v>3186.8654701397609</v>
      </c>
      <c r="I20" s="14">
        <f t="shared" si="1"/>
        <v>26551.452917348517</v>
      </c>
    </row>
    <row r="21" spans="1:33" ht="19.5" customHeight="1" x14ac:dyDescent="0.3">
      <c r="A21" s="12">
        <v>3</v>
      </c>
      <c r="B21" s="13">
        <f t="shared" si="0"/>
        <v>47209</v>
      </c>
      <c r="C21" s="14">
        <f>IF(A21&lt;=$F$15,IF(A21=1,$B$6,INDEX(Motor!$F$23:$F$622,(A21-1)*12)),"")</f>
        <v>27786.865470139761</v>
      </c>
      <c r="D21" s="14">
        <f>IF(A21&lt;=$F$15,SUMIF(Motor!$I$23:$I$622,A21,Motor!$D$23:$D$622),"")</f>
        <v>3300</v>
      </c>
      <c r="E21" s="14">
        <f>IF(A21&lt;=$F$15,SUMIF(Motor!$I$23:$I$622,A21,Motor!$E$23:$E$622),"")</f>
        <v>2134.8988349497436</v>
      </c>
      <c r="F21" s="14">
        <f>IF(A21&lt;=$F$15,INDEX(Motor!$F$23:$F$622,MIN(A21*12,$F$11)),"")</f>
        <v>33221.764305089506</v>
      </c>
      <c r="G21" s="14">
        <f>IF(A21&lt;=$F$15,INDEX(Motor!$G$23:$G$622,MIN(A21*12,$F$11)),"")</f>
        <v>27900</v>
      </c>
      <c r="H21" s="14">
        <f>IF(A21&lt;=$F$15,INDEX(Motor!$H$23:$H$622,MIN(A21*12,$F$11)),"")</f>
        <v>5321.7643050895058</v>
      </c>
      <c r="I21" s="14">
        <f t="shared" si="1"/>
        <v>31031.001451442022</v>
      </c>
    </row>
    <row r="22" spans="1:33" ht="19.5" customHeight="1" x14ac:dyDescent="0.3">
      <c r="A22" s="12">
        <v>4</v>
      </c>
      <c r="B22" s="13">
        <f t="shared" si="0"/>
        <v>47574</v>
      </c>
      <c r="C22" s="14">
        <f>IF(A22&lt;=$F$15,IF(A22=1,$B$6,INDEX(Motor!$F$23:$F$622,(A22-1)*12)),"")</f>
        <v>33221.764305089506</v>
      </c>
      <c r="D22" s="14">
        <f>IF(A22&lt;=$F$15,SUMIF(Motor!$I$23:$I$622,A22,Motor!$D$23:$D$622),"")</f>
        <v>3300</v>
      </c>
      <c r="E22" s="14">
        <f>IF(A22&lt;=$F$15,SUMIF(Motor!$I$23:$I$622,A22,Motor!$E$23:$E$622),"")</f>
        <v>2531.1727642379519</v>
      </c>
      <c r="F22" s="14">
        <f>IF(A22&lt;=$F$15,INDEX(Motor!$F$23:$F$622,MIN(A22*12,$F$11)),"")</f>
        <v>39052.937069327447</v>
      </c>
      <c r="G22" s="14">
        <f>IF(A22&lt;=$F$15,INDEX(Motor!$G$23:$G$622,MIN(A22*12,$F$11)),"")</f>
        <v>31200</v>
      </c>
      <c r="H22" s="14">
        <f>IF(A22&lt;=$F$15,INDEX(Motor!$H$23:$H$622,MIN(A22*12,$F$11)),"")</f>
        <v>7852.9370693274468</v>
      </c>
      <c r="I22" s="14">
        <f t="shared" si="1"/>
        <v>35657.52264989719</v>
      </c>
    </row>
    <row r="23" spans="1:33" ht="19.5" customHeight="1" x14ac:dyDescent="0.3">
      <c r="A23" s="12">
        <v>5</v>
      </c>
      <c r="B23" s="13">
        <f t="shared" si="0"/>
        <v>47939</v>
      </c>
      <c r="C23" s="14">
        <f>IF(A23&lt;=$F$15,IF(A23=1,$B$6,INDEX(Motor!$F$23:$F$622,(A23-1)*12)),"")</f>
        <v>39052.937069327447</v>
      </c>
      <c r="D23" s="14">
        <f>IF(A23&lt;=$F$15,SUMIF(Motor!$I$23:$I$622,A23,Motor!$D$23:$D$622),"")</f>
        <v>3300</v>
      </c>
      <c r="E23" s="14">
        <f>IF(A23&lt;=$F$15,SUMIF(Motor!$I$23:$I$622,A23,Motor!$E$23:$E$622),"")</f>
        <v>2956.34015259548</v>
      </c>
      <c r="F23" s="14">
        <f>IF(A23&lt;=$F$15,INDEX(Motor!$F$23:$F$622,MIN(A23*12,$F$11)),"")</f>
        <v>45309.277221922915</v>
      </c>
      <c r="G23" s="14">
        <f>IF(A23&lt;=$F$15,INDEX(Motor!$G$23:$G$622,MIN(A23*12,$F$11)),"")</f>
        <v>34500</v>
      </c>
      <c r="H23" s="14">
        <f>IF(A23&lt;=$F$15,INDEX(Motor!$H$23:$H$622,MIN(A23*12,$F$11)),"")</f>
        <v>10809.277221922915</v>
      </c>
      <c r="I23" s="14">
        <f t="shared" si="1"/>
        <v>40439.796899002984</v>
      </c>
      <c r="X23" s="15"/>
      <c r="Y23" s="16"/>
      <c r="Z23" s="17"/>
      <c r="AA23" s="17"/>
      <c r="AB23" s="17"/>
      <c r="AC23" s="17"/>
      <c r="AD23" s="17"/>
      <c r="AE23" s="17"/>
      <c r="AF23" s="15"/>
      <c r="AG23" s="15"/>
    </row>
    <row r="24" spans="1:33" ht="19.5" customHeight="1" x14ac:dyDescent="0.3">
      <c r="A24" s="12">
        <v>6</v>
      </c>
      <c r="B24" s="13">
        <f t="shared" si="0"/>
        <v>48305</v>
      </c>
      <c r="C24" s="14">
        <f>IF(A24&lt;=$F$15,IF(A24=1,$B$6,INDEX(Motor!$F$23:$F$622,(A24-1)*12)),"")</f>
        <v>45309.277221922915</v>
      </c>
      <c r="D24" s="14">
        <f>IF(A24&lt;=$F$15,SUMIF(Motor!$I$23:$I$622,A24,Motor!$D$23:$D$622),"")</f>
        <v>3300</v>
      </c>
      <c r="E24" s="14">
        <f>IF(A24&lt;=$F$15,SUMIF(Motor!$I$23:$I$622,A24,Motor!$E$23:$E$622),"")</f>
        <v>3412.5077042874564</v>
      </c>
      <c r="F24" s="14">
        <f>IF(A24&lt;=$F$15,INDEX(Motor!$F$23:$F$622,MIN(A24*12,$F$11)),"")</f>
        <v>52021.784926210377</v>
      </c>
      <c r="G24" s="14">
        <f>IF(A24&lt;=$F$15,INDEX(Motor!$G$23:$G$622,MIN(A24*12,$F$11)),"")</f>
        <v>37800</v>
      </c>
      <c r="H24" s="14">
        <f>IF(A24&lt;=$F$15,INDEX(Motor!$H$23:$H$622,MIN(A24*12,$F$11)),"")</f>
        <v>14221.784926210377</v>
      </c>
      <c r="I24" s="14">
        <f t="shared" si="1"/>
        <v>45386.996799813533</v>
      </c>
      <c r="X24" s="15"/>
      <c r="Y24" s="16"/>
      <c r="Z24" s="17"/>
      <c r="AA24" s="17"/>
      <c r="AB24" s="17"/>
      <c r="AC24" s="17"/>
      <c r="AD24" s="17"/>
      <c r="AE24" s="17"/>
      <c r="AF24" s="15"/>
      <c r="AG24" s="15"/>
    </row>
    <row r="25" spans="1:33" ht="19.5" customHeight="1" x14ac:dyDescent="0.3">
      <c r="A25" s="12">
        <v>7</v>
      </c>
      <c r="B25" s="13">
        <f t="shared" si="0"/>
        <v>48670</v>
      </c>
      <c r="C25" s="14">
        <f>IF(A25&lt;=$F$15,IF(A25=1,$B$6,INDEX(Motor!$F$23:$F$622,(A25-1)*12)),"")</f>
        <v>52021.784926210377</v>
      </c>
      <c r="D25" s="14">
        <f>IF(A25&lt;=$F$15,SUMIF(Motor!$I$23:$I$622,A25,Motor!$D$23:$D$622),"")</f>
        <v>3300</v>
      </c>
      <c r="E25" s="14">
        <f>IF(A25&lt;=$F$15,SUMIF(Motor!$I$23:$I$622,A25,Motor!$E$23:$E$622),"")</f>
        <v>3901.9357293778198</v>
      </c>
      <c r="F25" s="14">
        <f>IF(A25&lt;=$F$15,INDEX(Motor!$F$23:$F$622,MIN(A25*12,$F$11)),"")</f>
        <v>59223.720655588193</v>
      </c>
      <c r="G25" s="14">
        <f>IF(A25&lt;=$F$15,INDEX(Motor!$G$23:$G$622,MIN(A25*12,$F$11)),"")</f>
        <v>41100</v>
      </c>
      <c r="H25" s="14">
        <f>IF(A25&lt;=$F$15,INDEX(Motor!$H$23:$H$622,MIN(A25*12,$F$11)),"")</f>
        <v>18123.720655588193</v>
      </c>
      <c r="I25" s="14">
        <f t="shared" si="1"/>
        <v>50508.707118132217</v>
      </c>
      <c r="X25" s="15"/>
      <c r="Y25" s="16"/>
      <c r="Z25" s="17"/>
      <c r="AA25" s="17"/>
      <c r="AB25" s="17"/>
      <c r="AC25" s="17"/>
      <c r="AD25" s="17"/>
      <c r="AE25" s="17"/>
      <c r="AF25" s="15"/>
      <c r="AG25" s="15"/>
    </row>
    <row r="26" spans="1:33" ht="19.5" customHeight="1" x14ac:dyDescent="0.3">
      <c r="A26" s="12">
        <v>8</v>
      </c>
      <c r="B26" s="13">
        <f t="shared" si="0"/>
        <v>49035</v>
      </c>
      <c r="C26" s="14">
        <f>IF(A26&lt;=$F$15,IF(A26=1,$B$6,INDEX(Motor!$F$23:$F$622,(A26-1)*12)),"")</f>
        <v>59223.720655588193</v>
      </c>
      <c r="D26" s="14">
        <f>IF(A26&lt;=$F$15,SUMIF(Motor!$I$23:$I$622,A26,Motor!$D$23:$D$622),"")</f>
        <v>3300</v>
      </c>
      <c r="E26" s="14">
        <f>IF(A26&lt;=$F$15,SUMIF(Motor!$I$23:$I$622,A26,Motor!$E$23:$E$622),"")</f>
        <v>4427.0493435649132</v>
      </c>
      <c r="F26" s="14">
        <f>IF(A26&lt;=$F$15,INDEX(Motor!$F$23:$F$622,MIN(A26*12,$F$11)),"")</f>
        <v>66950.769999153112</v>
      </c>
      <c r="G26" s="14">
        <f>IF(A26&lt;=$F$15,INDEX(Motor!$G$23:$G$622,MIN(A26*12,$F$11)),"")</f>
        <v>44400</v>
      </c>
      <c r="H26" s="14">
        <f>IF(A26&lt;=$F$15,INDEX(Motor!$H$23:$H$622,MIN(A26*12,$F$11)),"")</f>
        <v>22550.769999153112</v>
      </c>
      <c r="I26" s="14">
        <f t="shared" si="1"/>
        <v>55814.94568957734</v>
      </c>
      <c r="X26" s="15"/>
      <c r="Y26" s="16"/>
      <c r="Z26" s="17"/>
      <c r="AA26" s="17"/>
      <c r="AB26" s="17"/>
      <c r="AC26" s="17"/>
      <c r="AD26" s="17"/>
      <c r="AE26" s="17"/>
      <c r="AF26" s="15"/>
      <c r="AG26" s="15"/>
    </row>
    <row r="27" spans="1:33" ht="19.5" customHeight="1" x14ac:dyDescent="0.3">
      <c r="A27" s="12">
        <v>9</v>
      </c>
      <c r="B27" s="13">
        <f t="shared" si="0"/>
        <v>49400</v>
      </c>
      <c r="C27" s="14">
        <f>IF(A27&lt;=$F$15,IF(A27=1,$B$6,INDEX(Motor!$F$23:$F$622,(A27-1)*12)),"")</f>
        <v>66950.769999153112</v>
      </c>
      <c r="D27" s="14">
        <f>IF(A27&lt;=$F$15,SUMIF(Motor!$I$23:$I$622,A27,Motor!$D$23:$D$622),"")</f>
        <v>3300</v>
      </c>
      <c r="E27" s="14">
        <f>IF(A27&lt;=$F$15,SUMIF(Motor!$I$23:$I$622,A27,Motor!$E$23:$E$622),"")</f>
        <v>4990.450484628961</v>
      </c>
      <c r="F27" s="14">
        <f>IF(A27&lt;=$F$15,INDEX(Motor!$F$23:$F$622,MIN(A27*12,$F$11)),"")</f>
        <v>75241.220483782075</v>
      </c>
      <c r="G27" s="14">
        <f>IF(A27&lt;=$F$15,INDEX(Motor!$G$23:$G$622,MIN(A27*12,$F$11)),"")</f>
        <v>47700</v>
      </c>
      <c r="H27" s="14">
        <f>IF(A27&lt;=$F$15,INDEX(Motor!$H$23:$H$622,MIN(A27*12,$F$11)),"")</f>
        <v>27541.220483782075</v>
      </c>
      <c r="I27" s="14">
        <f t="shared" si="1"/>
        <v>61316.185326739571</v>
      </c>
      <c r="X27" s="15"/>
      <c r="Y27" s="16"/>
      <c r="Z27" s="17"/>
      <c r="AA27" s="17"/>
      <c r="AB27" s="17"/>
      <c r="AC27" s="17"/>
      <c r="AD27" s="17"/>
      <c r="AE27" s="17"/>
      <c r="AF27" s="15"/>
      <c r="AG27" s="15"/>
    </row>
    <row r="28" spans="1:33" ht="19.5" customHeight="1" x14ac:dyDescent="0.3">
      <c r="A28" s="12">
        <v>10</v>
      </c>
      <c r="B28" s="13">
        <f t="shared" si="0"/>
        <v>49766</v>
      </c>
      <c r="C28" s="14">
        <f>IF(A28&lt;=$F$15,IF(A28=1,$B$6,INDEX(Motor!$F$23:$F$622,(A28-1)*12)),"")</f>
        <v>75241.220483782075</v>
      </c>
      <c r="D28" s="14">
        <f>IF(A28&lt;=$F$15,SUMIF(Motor!$I$23:$I$622,A28,Motor!$D$23:$D$622),"")</f>
        <v>3300</v>
      </c>
      <c r="E28" s="14">
        <f>IF(A28&lt;=$F$15,SUMIF(Motor!$I$23:$I$622,A28,Motor!$E$23:$E$622),"")</f>
        <v>5594.9308050328691</v>
      </c>
      <c r="F28" s="14">
        <f>IF(A28&lt;=$F$15,INDEX(Motor!$F$23:$F$622,MIN(A28*12,$F$11)),"")</f>
        <v>84136.151288814945</v>
      </c>
      <c r="G28" s="14">
        <f>IF(A28&lt;=$F$15,INDEX(Motor!$G$23:$G$622,MIN(A28*12,$F$11)),"")</f>
        <v>51000</v>
      </c>
      <c r="H28" s="14">
        <f>IF(A28&lt;=$F$15,INDEX(Motor!$H$23:$H$622,MIN(A28*12,$F$11)),"")</f>
        <v>33136.151288814945</v>
      </c>
      <c r="I28" s="14">
        <f t="shared" si="1"/>
        <v>67023.376777725847</v>
      </c>
      <c r="X28" s="15"/>
      <c r="Y28" s="16"/>
      <c r="Z28" s="17"/>
      <c r="AA28" s="17"/>
      <c r="AB28" s="17"/>
      <c r="AC28" s="17"/>
      <c r="AD28" s="17"/>
      <c r="AE28" s="17"/>
      <c r="AF28" s="15"/>
      <c r="AG28" s="15"/>
    </row>
    <row r="29" spans="1:33" ht="19.5" customHeight="1" x14ac:dyDescent="0.3">
      <c r="A29" s="12">
        <v>11</v>
      </c>
      <c r="B29" s="13">
        <f t="shared" si="0"/>
        <v>50131</v>
      </c>
      <c r="C29" s="14">
        <f>IF(A29&lt;=$F$15,IF(A29=1,$B$6,INDEX(Motor!$F$23:$F$622,(A29-1)*12)),"")</f>
        <v>84136.151288814945</v>
      </c>
      <c r="D29" s="14">
        <f>IF(A29&lt;=$F$15,SUMIF(Motor!$I$23:$I$622,A29,Motor!$D$23:$D$622),"")</f>
        <v>3300</v>
      </c>
      <c r="E29" s="14">
        <f>IF(A29&lt;=$F$15,SUMIF(Motor!$I$23:$I$622,A29,Motor!$E$23:$E$622),"")</f>
        <v>6243.4855045592503</v>
      </c>
      <c r="F29" s="14">
        <f>IF(A29&lt;=$F$15,INDEX(Motor!$F$23:$F$622,MIN(A29*12,$F$11)),"")</f>
        <v>93679.636793374215</v>
      </c>
      <c r="G29" s="14">
        <f>IF(A29&lt;=$F$15,INDEX(Motor!$G$23:$G$622,MIN(A29*12,$F$11)),"")</f>
        <v>54300</v>
      </c>
      <c r="H29" s="14">
        <f>IF(A29&lt;=$F$15,INDEX(Motor!$H$23:$H$622,MIN(A29*12,$F$11)),"")</f>
        <v>39379.636793374215</v>
      </c>
      <c r="I29" s="14">
        <f t="shared" si="1"/>
        <v>72947.972787780789</v>
      </c>
      <c r="X29" s="15"/>
      <c r="Y29" s="16"/>
      <c r="Z29" s="17"/>
      <c r="AA29" s="17"/>
      <c r="AB29" s="17"/>
      <c r="AC29" s="17"/>
      <c r="AD29" s="17"/>
      <c r="AE29" s="17"/>
      <c r="AF29" s="15"/>
      <c r="AG29" s="15"/>
    </row>
    <row r="30" spans="1:33" ht="19.5" customHeight="1" x14ac:dyDescent="0.3">
      <c r="A30" s="12">
        <v>12</v>
      </c>
      <c r="B30" s="13">
        <f t="shared" si="0"/>
        <v>50496</v>
      </c>
      <c r="C30" s="14">
        <f>IF(A30&lt;=$F$15,IF(A30=1,$B$6,INDEX(Motor!$F$23:$F$622,(A30-1)*12)),"")</f>
        <v>93679.636793374215</v>
      </c>
      <c r="D30" s="14">
        <f>IF(A30&lt;=$F$15,SUMIF(Motor!$I$23:$I$622,A30,Motor!$D$23:$D$622),"")</f>
        <v>3300</v>
      </c>
      <c r="E30" s="14">
        <f>IF(A30&lt;=$F$15,SUMIF(Motor!$I$23:$I$622,A30,Motor!$E$23:$E$622),"")</f>
        <v>6939.3281715243165</v>
      </c>
      <c r="F30" s="14">
        <f>IF(A30&lt;=$F$15,INDEX(Motor!$F$23:$F$622,MIN(A30*12,$F$11)),"")</f>
        <v>103918.96496489854</v>
      </c>
      <c r="G30" s="14">
        <f>IF(A30&lt;=$F$15,INDEX(Motor!$G$23:$G$622,MIN(A30*12,$F$11)),"")</f>
        <v>57600</v>
      </c>
      <c r="H30" s="14">
        <f>IF(A30&lt;=$F$15,INDEX(Motor!$H$23:$H$622,MIN(A30*12,$F$11)),"")</f>
        <v>46318.964964898536</v>
      </c>
      <c r="I30" s="14">
        <f t="shared" si="1"/>
        <v>79101.953318189146</v>
      </c>
      <c r="X30" s="15"/>
      <c r="Y30" s="16"/>
      <c r="Z30" s="17"/>
      <c r="AA30" s="17"/>
      <c r="AB30" s="17"/>
      <c r="AC30" s="17"/>
      <c r="AD30" s="17"/>
      <c r="AE30" s="17"/>
      <c r="AF30" s="15"/>
      <c r="AG30" s="15"/>
    </row>
    <row r="31" spans="1:33" ht="19.5" customHeight="1" x14ac:dyDescent="0.3">
      <c r="A31" s="12">
        <v>13</v>
      </c>
      <c r="B31" s="13">
        <f t="shared" si="0"/>
        <v>50861</v>
      </c>
      <c r="C31" s="14">
        <f>IF(A31&lt;=$F$15,IF(A31=1,$B$6,INDEX(Motor!$F$23:$F$622,(A31-1)*12)),"")</f>
        <v>103918.96496489854</v>
      </c>
      <c r="D31" s="14">
        <f>IF(A31&lt;=$F$15,SUMIF(Motor!$I$23:$I$622,A31,Motor!$D$23:$D$622),"")</f>
        <v>3300</v>
      </c>
      <c r="E31" s="14">
        <f>IF(A31&lt;=$F$15,SUMIF(Motor!$I$23:$I$622,A31,Motor!$E$23:$E$622),"")</f>
        <v>7685.9067061069054</v>
      </c>
      <c r="F31" s="14">
        <f>IF(A31&lt;=$F$15,INDEX(Motor!$F$23:$F$622,MIN(A31*12,$F$11)),"")</f>
        <v>114904.87167100544</v>
      </c>
      <c r="G31" s="14">
        <f>IF(A31&lt;=$F$15,INDEX(Motor!$G$23:$G$622,MIN(A31*12,$F$11)),"")</f>
        <v>60900</v>
      </c>
      <c r="H31" s="14">
        <f>IF(A31&lt;=$F$15,INDEX(Motor!$H$23:$H$622,MIN(A31*12,$F$11)),"")</f>
        <v>54004.871671005443</v>
      </c>
      <c r="I31" s="14">
        <f t="shared" si="1"/>
        <v>85497.851979299885</v>
      </c>
      <c r="X31" s="15"/>
      <c r="Y31" s="16"/>
      <c r="Z31" s="17"/>
      <c r="AA31" s="17"/>
      <c r="AB31" s="17"/>
      <c r="AC31" s="17"/>
      <c r="AD31" s="17"/>
      <c r="AE31" s="17"/>
      <c r="AF31" s="15"/>
      <c r="AG31" s="15"/>
    </row>
    <row r="32" spans="1:33" ht="19.5" customHeight="1" x14ac:dyDescent="0.3">
      <c r="A32" s="12">
        <v>14</v>
      </c>
      <c r="B32" s="13">
        <f t="shared" si="0"/>
        <v>51227</v>
      </c>
      <c r="C32" s="14">
        <f>IF(A32&lt;=$F$15,IF(A32=1,$B$6,INDEX(Motor!$F$23:$F$622,(A32-1)*12)),"")</f>
        <v>114904.87167100544</v>
      </c>
      <c r="D32" s="14">
        <f>IF(A32&lt;=$F$15,SUMIF(Motor!$I$23:$I$622,A32,Motor!$D$23:$D$622),"")</f>
        <v>3300</v>
      </c>
      <c r="E32" s="14">
        <f>IF(A32&lt;=$F$15,SUMIF(Motor!$I$23:$I$622,A32,Motor!$E$23:$E$622),"")</f>
        <v>8486.920404692688</v>
      </c>
      <c r="F32" s="14">
        <f>IF(A32&lt;=$F$15,INDEX(Motor!$F$23:$F$622,MIN(A32*12,$F$11)),"")</f>
        <v>126691.79207569812</v>
      </c>
      <c r="G32" s="14">
        <f>IF(A32&lt;=$F$15,INDEX(Motor!$G$23:$G$622,MIN(A32*12,$F$11)),"")</f>
        <v>64200</v>
      </c>
      <c r="H32" s="14">
        <f>IF(A32&lt;=$F$15,INDEX(Motor!$H$23:$H$622,MIN(A32*12,$F$11)),"")</f>
        <v>62491.792075698118</v>
      </c>
      <c r="I32" s="14">
        <f t="shared" si="1"/>
        <v>92148.783737276186</v>
      </c>
      <c r="X32" s="15"/>
      <c r="Y32" s="16"/>
      <c r="Z32" s="17"/>
      <c r="AA32" s="17"/>
      <c r="AB32" s="17"/>
      <c r="AC32" s="17"/>
      <c r="AD32" s="17"/>
      <c r="AE32" s="17"/>
      <c r="AF32" s="15"/>
      <c r="AG32" s="15"/>
    </row>
    <row r="33" spans="1:33" ht="19.5" customHeight="1" x14ac:dyDescent="0.3">
      <c r="A33" s="12">
        <v>15</v>
      </c>
      <c r="B33" s="13">
        <f t="shared" si="0"/>
        <v>51592</v>
      </c>
      <c r="C33" s="14">
        <f>IF(A33&lt;=$F$15,IF(A33=1,$B$6,INDEX(Motor!$F$23:$F$622,(A33-1)*12)),"")</f>
        <v>126691.79207569812</v>
      </c>
      <c r="D33" s="14">
        <f>IF(A33&lt;=$F$15,SUMIF(Motor!$I$23:$I$622,A33,Motor!$D$23:$D$622),"")</f>
        <v>3300</v>
      </c>
      <c r="E33" s="14">
        <f>IF(A33&lt;=$F$15,SUMIF(Motor!$I$23:$I$622,A33,Motor!$E$23:$E$622),"")</f>
        <v>9346.338289886522</v>
      </c>
      <c r="F33" s="14">
        <f>IF(A33&lt;=$F$15,INDEX(Motor!$F$23:$F$622,MIN(A33*12,$F$11)),"")</f>
        <v>139338.13036558463</v>
      </c>
      <c r="G33" s="14">
        <f>IF(A33&lt;=$F$15,INDEX(Motor!$G$23:$G$622,MIN(A33*12,$F$11)),"")</f>
        <v>67500</v>
      </c>
      <c r="H33" s="14">
        <f>IF(A33&lt;=$F$15,INDEX(Motor!$H$23:$H$622,MIN(A33*12,$F$11)),"")</f>
        <v>71838.130365584628</v>
      </c>
      <c r="I33" s="14">
        <f t="shared" si="1"/>
        <v>99068.473957076567</v>
      </c>
      <c r="X33" s="15"/>
      <c r="Y33" s="16"/>
      <c r="Z33" s="17"/>
      <c r="AA33" s="17"/>
      <c r="AB33" s="17"/>
      <c r="AC33" s="17"/>
      <c r="AD33" s="17"/>
      <c r="AE33" s="17"/>
      <c r="AF33" s="15"/>
      <c r="AG33" s="15"/>
    </row>
    <row r="34" spans="1:33" ht="19.5" customHeight="1" x14ac:dyDescent="0.3">
      <c r="A34" s="12">
        <v>16</v>
      </c>
      <c r="B34" s="13">
        <f t="shared" si="0"/>
        <v>51957</v>
      </c>
      <c r="C34" s="14">
        <f>IF(A34&lt;=$F$15,IF(A34=1,$B$6,INDEX(Motor!$F$23:$F$622,(A34-1)*12)),"")</f>
        <v>139338.13036558463</v>
      </c>
      <c r="D34" s="14">
        <f>IF(A34&lt;=$F$15,SUMIF(Motor!$I$23:$I$622,A34,Motor!$D$23:$D$622),"")</f>
        <v>3300</v>
      </c>
      <c r="E34" s="14">
        <f>IF(A34&lt;=$F$15,SUMIF(Motor!$I$23:$I$622,A34,Motor!$E$23:$E$622),"")</f>
        <v>10268.418777018087</v>
      </c>
      <c r="F34" s="14">
        <f>IF(A34&lt;=$F$15,INDEX(Motor!$F$23:$F$622,MIN(A34*12,$F$11)),"")</f>
        <v>152906.54914260271</v>
      </c>
      <c r="G34" s="14">
        <f>IF(A34&lt;=$F$15,INDEX(Motor!$G$23:$G$622,MIN(A34*12,$F$11)),"")</f>
        <v>70800</v>
      </c>
      <c r="H34" s="14">
        <f>IF(A34&lt;=$F$15,INDEX(Motor!$H$23:$H$622,MIN(A34*12,$F$11)),"")</f>
        <v>82106.549142602715</v>
      </c>
      <c r="I34" s="14">
        <f t="shared" si="1"/>
        <v>106271.28884721277</v>
      </c>
      <c r="X34" s="15"/>
      <c r="Y34" s="16"/>
      <c r="Z34" s="17"/>
      <c r="AA34" s="17"/>
      <c r="AB34" s="17"/>
      <c r="AC34" s="17"/>
      <c r="AD34" s="17"/>
      <c r="AE34" s="17"/>
      <c r="AF34" s="15"/>
      <c r="AG34" s="15"/>
    </row>
    <row r="35" spans="1:33" ht="19.5" customHeight="1" x14ac:dyDescent="0.3">
      <c r="A35" s="12">
        <v>17</v>
      </c>
      <c r="B35" s="13">
        <f t="shared" si="0"/>
        <v>52322</v>
      </c>
      <c r="C35" s="14">
        <f>IF(A35&lt;=$F$15,IF(A35=1,$B$6,INDEX(Motor!$F$23:$F$622,(A35-1)*12)),"")</f>
        <v>152906.54914260271</v>
      </c>
      <c r="D35" s="14">
        <f>IF(A35&lt;=$F$15,SUMIF(Motor!$I$23:$I$622,A35,Motor!$D$23:$D$622),"")</f>
        <v>3300</v>
      </c>
      <c r="E35" s="14">
        <f>IF(A35&lt;=$F$15,SUMIF(Motor!$I$23:$I$622,A35,Motor!$E$23:$E$622),"")</f>
        <v>11257.730774588435</v>
      </c>
      <c r="F35" s="14">
        <f>IF(A35&lt;=$F$15,INDEX(Motor!$F$23:$F$622,MIN(A35*12,$F$11)),"")</f>
        <v>167464.27991719119</v>
      </c>
      <c r="G35" s="14">
        <f>IF(A35&lt;=$F$15,INDEX(Motor!$G$23:$G$622,MIN(A35*12,$F$11)),"")</f>
        <v>74100</v>
      </c>
      <c r="H35" s="14">
        <f>IF(A35&lt;=$F$15,INDEX(Motor!$H$23:$H$622,MIN(A35*12,$F$11)),"")</f>
        <v>93364.27991719119</v>
      </c>
      <c r="I35" s="14">
        <f t="shared" si="1"/>
        <v>113772.26737502193</v>
      </c>
      <c r="J35" s="22" t="s">
        <v>63</v>
      </c>
      <c r="K35" s="22"/>
      <c r="L35" s="22"/>
      <c r="M35" s="22"/>
      <c r="N35" s="22"/>
      <c r="X35" s="15"/>
      <c r="Y35" s="16"/>
      <c r="Z35" s="17"/>
      <c r="AA35" s="17"/>
      <c r="AB35" s="17"/>
      <c r="AC35" s="17"/>
      <c r="AD35" s="17"/>
      <c r="AE35" s="17"/>
      <c r="AF35" s="15"/>
      <c r="AG35" s="15"/>
    </row>
    <row r="36" spans="1:33" ht="19.5" customHeight="1" x14ac:dyDescent="0.3">
      <c r="A36" s="12">
        <v>18</v>
      </c>
      <c r="B36" s="13">
        <f t="shared" si="0"/>
        <v>52688</v>
      </c>
      <c r="C36" s="14">
        <f>IF(A36&lt;=$F$15,IF(A36=1,$B$6,INDEX(Motor!$F$23:$F$622,(A36-1)*12)),"")</f>
        <v>167464.27991719119</v>
      </c>
      <c r="D36" s="14">
        <f>IF(A36&lt;=$F$15,SUMIF(Motor!$I$23:$I$622,A36,Motor!$D$23:$D$622),"")</f>
        <v>3300</v>
      </c>
      <c r="E36" s="14">
        <f>IF(A36&lt;=$F$15,SUMIF(Motor!$I$23:$I$622,A36,Motor!$E$23:$E$622),"")</f>
        <v>12319.176323210018</v>
      </c>
      <c r="F36" s="14">
        <f>IF(A36&lt;=$F$15,INDEX(Motor!$F$23:$F$622,MIN(A36*12,$F$11)),"")</f>
        <v>183083.4562404012</v>
      </c>
      <c r="G36" s="14">
        <f>IF(A36&lt;=$F$15,INDEX(Motor!$G$23:$G$622,MIN(A36*12,$F$11)),"")</f>
        <v>77400</v>
      </c>
      <c r="H36" s="14">
        <f>IF(A36&lt;=$F$15,INDEX(Motor!$H$23:$H$622,MIN(A36*12,$F$11)),"")</f>
        <v>105683.4562404012</v>
      </c>
      <c r="I36" s="14">
        <f t="shared" si="1"/>
        <v>121587.15472453411</v>
      </c>
      <c r="J36" s="22"/>
      <c r="K36" s="22"/>
      <c r="L36" s="22"/>
      <c r="M36" s="22"/>
      <c r="N36" s="22"/>
      <c r="X36" s="15"/>
      <c r="Y36" s="16"/>
      <c r="Z36" s="17"/>
      <c r="AA36" s="17"/>
      <c r="AB36" s="17"/>
      <c r="AC36" s="17"/>
      <c r="AD36" s="17"/>
      <c r="AE36" s="17"/>
      <c r="AF36" s="15"/>
      <c r="AG36" s="15"/>
    </row>
    <row r="37" spans="1:33" ht="19.5" customHeight="1" x14ac:dyDescent="0.3">
      <c r="A37" s="12">
        <v>19</v>
      </c>
      <c r="B37" s="13">
        <f t="shared" si="0"/>
        <v>52871</v>
      </c>
      <c r="C37" s="14">
        <f>IF(A37&lt;=$F$15,IF(A37=1,$B$6,INDEX(Motor!$F$23:$F$622,(A37-1)*12)),"")</f>
        <v>183083.4562404012</v>
      </c>
      <c r="D37" s="14">
        <f>IF(A37&lt;=$F$15,SUMIF(Motor!$I$23:$I$622,A37,Motor!$D$23:$D$622),"")</f>
        <v>1650</v>
      </c>
      <c r="E37" s="14">
        <f>IF(A37&lt;=$F$15,SUMIF(Motor!$I$23:$I$622,A37,Motor!$E$23:$E$622),"")</f>
        <v>6581.5998117418903</v>
      </c>
      <c r="F37" s="14">
        <f>IF(A37&lt;=$F$15,INDEX(Motor!$F$23:$F$622,MIN(A37*12,$F$11)),"")</f>
        <v>191315.05605214307</v>
      </c>
      <c r="G37" s="14">
        <f>IF(A37&lt;=$F$15,INDEX(Motor!$G$23:$G$622,MIN(A37*12,$F$11)),"")</f>
        <v>79050</v>
      </c>
      <c r="H37" s="14">
        <f>IF(A37&lt;=$F$15,INDEX(Motor!$H$23:$H$622,MIN(A37*12,$F$11)),"")</f>
        <v>112265.05605214307</v>
      </c>
      <c r="I37" s="14">
        <f t="shared" si="1"/>
        <v>125617.43628111217</v>
      </c>
      <c r="J37" s="22"/>
      <c r="K37" s="22"/>
      <c r="L37" s="22"/>
      <c r="M37" s="22"/>
      <c r="N37" s="22"/>
      <c r="X37" s="15"/>
      <c r="Y37" s="16"/>
      <c r="Z37" s="17"/>
      <c r="AA37" s="17"/>
      <c r="AB37" s="17"/>
      <c r="AC37" s="17"/>
      <c r="AD37" s="17"/>
      <c r="AE37" s="17"/>
      <c r="AF37" s="15"/>
      <c r="AG37" s="15"/>
    </row>
    <row r="38" spans="1:33" ht="19.5" customHeight="1" x14ac:dyDescent="0.3">
      <c r="A38" s="12">
        <v>20</v>
      </c>
      <c r="B38" s="13" t="str">
        <f t="shared" si="0"/>
        <v/>
      </c>
      <c r="C38" s="14" t="str">
        <f>IF(A38&lt;=$F$15,IF(A38=1,$B$6,INDEX(Motor!$F$23:$F$622,(A38-1)*12)),"")</f>
        <v/>
      </c>
      <c r="D38" s="14" t="str">
        <f>IF(A38&lt;=$F$15,SUMIF(Motor!$I$23:$I$622,A38,Motor!$D$23:$D$622),"")</f>
        <v/>
      </c>
      <c r="E38" s="14" t="str">
        <f>IF(A38&lt;=$F$15,SUMIF(Motor!$I$23:$I$622,A38,Motor!$E$23:$E$622),"")</f>
        <v/>
      </c>
      <c r="F38" s="14" t="str">
        <f>IF(A38&lt;=$F$15,INDEX(Motor!$F$23:$F$622,MIN(A38*12,$F$11)),"")</f>
        <v/>
      </c>
      <c r="G38" s="14" t="str">
        <f>IF(A38&lt;=$F$15,INDEX(Motor!$G$23:$G$622,MIN(A38*12,$F$11)),"")</f>
        <v/>
      </c>
      <c r="H38" s="14" t="str">
        <f>IF(A38&lt;=$F$15,INDEX(Motor!$H$23:$H$622,MIN(A38*12,$F$11)),"")</f>
        <v/>
      </c>
      <c r="I38" s="14" t="str">
        <f t="shared" si="1"/>
        <v/>
      </c>
      <c r="J38" s="22"/>
      <c r="K38" s="22"/>
      <c r="L38" s="22"/>
      <c r="M38" s="22"/>
      <c r="N38" s="22"/>
      <c r="X38" s="15"/>
      <c r="Y38" s="16"/>
      <c r="Z38" s="17"/>
      <c r="AA38" s="17"/>
      <c r="AB38" s="17"/>
      <c r="AC38" s="17"/>
      <c r="AD38" s="17"/>
      <c r="AE38" s="17"/>
      <c r="AF38" s="15"/>
      <c r="AG38" s="15"/>
    </row>
    <row r="39" spans="1:33" ht="19.5" customHeight="1" x14ac:dyDescent="0.3">
      <c r="A39" s="12">
        <v>21</v>
      </c>
      <c r="B39" s="13" t="str">
        <f t="shared" si="0"/>
        <v/>
      </c>
      <c r="C39" s="14" t="str">
        <f>IF(A39&lt;=$F$15,IF(A39=1,$B$6,INDEX(Motor!$F$23:$F$622,(A39-1)*12)),"")</f>
        <v/>
      </c>
      <c r="D39" s="14" t="str">
        <f>IF(A39&lt;=$F$15,SUMIF(Motor!$I$23:$I$622,A39,Motor!$D$23:$D$622),"")</f>
        <v/>
      </c>
      <c r="E39" s="14" t="str">
        <f>IF(A39&lt;=$F$15,SUMIF(Motor!$I$23:$I$622,A39,Motor!$E$23:$E$622),"")</f>
        <v/>
      </c>
      <c r="F39" s="14" t="str">
        <f>IF(A39&lt;=$F$15,INDEX(Motor!$F$23:$F$622,MIN(A39*12,$F$11)),"")</f>
        <v/>
      </c>
      <c r="G39" s="14" t="str">
        <f>IF(A39&lt;=$F$15,INDEX(Motor!$G$23:$G$622,MIN(A39*12,$F$11)),"")</f>
        <v/>
      </c>
      <c r="H39" s="14" t="str">
        <f>IF(A39&lt;=$F$15,INDEX(Motor!$H$23:$H$622,MIN(A39*12,$F$11)),"")</f>
        <v/>
      </c>
      <c r="I39" s="14" t="str">
        <f t="shared" si="1"/>
        <v/>
      </c>
      <c r="X39" s="15"/>
      <c r="Y39" s="16"/>
      <c r="Z39" s="17"/>
      <c r="AA39" s="17"/>
      <c r="AB39" s="17"/>
      <c r="AC39" s="17"/>
      <c r="AD39" s="17"/>
      <c r="AE39" s="17"/>
      <c r="AF39" s="15"/>
      <c r="AG39" s="15"/>
    </row>
    <row r="40" spans="1:33" ht="19.5" customHeight="1" x14ac:dyDescent="0.3">
      <c r="A40" s="12">
        <v>22</v>
      </c>
      <c r="B40" s="13" t="str">
        <f t="shared" si="0"/>
        <v/>
      </c>
      <c r="C40" s="14" t="str">
        <f>IF(A40&lt;=$F$15,IF(A40=1,$B$6,INDEX(Motor!$F$23:$F$622,(A40-1)*12)),"")</f>
        <v/>
      </c>
      <c r="D40" s="14" t="str">
        <f>IF(A40&lt;=$F$15,SUMIF(Motor!$I$23:$I$622,A40,Motor!$D$23:$D$622),"")</f>
        <v/>
      </c>
      <c r="E40" s="14" t="str">
        <f>IF(A40&lt;=$F$15,SUMIF(Motor!$I$23:$I$622,A40,Motor!$E$23:$E$622),"")</f>
        <v/>
      </c>
      <c r="F40" s="14" t="str">
        <f>IF(A40&lt;=$F$15,INDEX(Motor!$F$23:$F$622,MIN(A40*12,$F$11)),"")</f>
        <v/>
      </c>
      <c r="G40" s="14" t="str">
        <f>IF(A40&lt;=$F$15,INDEX(Motor!$G$23:$G$622,MIN(A40*12,$F$11)),"")</f>
        <v/>
      </c>
      <c r="H40" s="14" t="str">
        <f>IF(A40&lt;=$F$15,INDEX(Motor!$H$23:$H$622,MIN(A40*12,$F$11)),"")</f>
        <v/>
      </c>
      <c r="I40" s="14" t="str">
        <f t="shared" si="1"/>
        <v/>
      </c>
      <c r="X40" s="15"/>
      <c r="Y40" s="16"/>
      <c r="Z40" s="17"/>
      <c r="AA40" s="17"/>
      <c r="AB40" s="17"/>
      <c r="AC40" s="17"/>
      <c r="AD40" s="17"/>
      <c r="AE40" s="17"/>
      <c r="AF40" s="15"/>
      <c r="AG40" s="15"/>
    </row>
    <row r="41" spans="1:33" ht="19.5" customHeight="1" x14ac:dyDescent="0.3">
      <c r="A41" s="12">
        <v>23</v>
      </c>
      <c r="B41" s="13" t="str">
        <f t="shared" si="0"/>
        <v/>
      </c>
      <c r="C41" s="14" t="str">
        <f>IF(A41&lt;=$F$15,IF(A41=1,$B$6,INDEX(Motor!$F$23:$F$622,(A41-1)*12)),"")</f>
        <v/>
      </c>
      <c r="D41" s="14" t="str">
        <f>IF(A41&lt;=$F$15,SUMIF(Motor!$I$23:$I$622,A41,Motor!$D$23:$D$622),"")</f>
        <v/>
      </c>
      <c r="E41" s="14" t="str">
        <f>IF(A41&lt;=$F$15,SUMIF(Motor!$I$23:$I$622,A41,Motor!$E$23:$E$622),"")</f>
        <v/>
      </c>
      <c r="F41" s="14" t="str">
        <f>IF(A41&lt;=$F$15,INDEX(Motor!$F$23:$F$622,MIN(A41*12,$F$11)),"")</f>
        <v/>
      </c>
      <c r="G41" s="14" t="str">
        <f>IF(A41&lt;=$F$15,INDEX(Motor!$G$23:$G$622,MIN(A41*12,$F$11)),"")</f>
        <v/>
      </c>
      <c r="H41" s="14" t="str">
        <f>IF(A41&lt;=$F$15,INDEX(Motor!$H$23:$H$622,MIN(A41*12,$F$11)),"")</f>
        <v/>
      </c>
      <c r="I41" s="14" t="str">
        <f t="shared" si="1"/>
        <v/>
      </c>
      <c r="X41" s="15"/>
      <c r="Y41" s="16"/>
      <c r="Z41" s="17"/>
      <c r="AA41" s="17"/>
      <c r="AB41" s="17"/>
      <c r="AC41" s="17"/>
      <c r="AD41" s="17"/>
      <c r="AE41" s="17"/>
      <c r="AF41" s="15"/>
      <c r="AG41" s="15"/>
    </row>
    <row r="42" spans="1:33" ht="19.5" customHeight="1" x14ac:dyDescent="0.3">
      <c r="A42" s="12">
        <v>24</v>
      </c>
      <c r="B42" s="13" t="str">
        <f t="shared" si="0"/>
        <v/>
      </c>
      <c r="C42" s="14" t="str">
        <f>IF(A42&lt;=$F$15,IF(A42=1,$B$6,INDEX(Motor!$F$23:$F$622,(A42-1)*12)),"")</f>
        <v/>
      </c>
      <c r="D42" s="14" t="str">
        <f>IF(A42&lt;=$F$15,SUMIF(Motor!$I$23:$I$622,A42,Motor!$D$23:$D$622),"")</f>
        <v/>
      </c>
      <c r="E42" s="14" t="str">
        <f>IF(A42&lt;=$F$15,SUMIF(Motor!$I$23:$I$622,A42,Motor!$E$23:$E$622),"")</f>
        <v/>
      </c>
      <c r="F42" s="14" t="str">
        <f>IF(A42&lt;=$F$15,INDEX(Motor!$F$23:$F$622,MIN(A42*12,$F$11)),"")</f>
        <v/>
      </c>
      <c r="G42" s="14" t="str">
        <f>IF(A42&lt;=$F$15,INDEX(Motor!$G$23:$G$622,MIN(A42*12,$F$11)),"")</f>
        <v/>
      </c>
      <c r="H42" s="14" t="str">
        <f>IF(A42&lt;=$F$15,INDEX(Motor!$H$23:$H$622,MIN(A42*12,$F$11)),"")</f>
        <v/>
      </c>
      <c r="I42" s="14" t="str">
        <f t="shared" si="1"/>
        <v/>
      </c>
      <c r="X42" s="15"/>
      <c r="Y42" s="16"/>
      <c r="Z42" s="17"/>
      <c r="AA42" s="17"/>
      <c r="AB42" s="17"/>
      <c r="AC42" s="17"/>
      <c r="AD42" s="17"/>
      <c r="AE42" s="17"/>
      <c r="AF42" s="15"/>
      <c r="AG42" s="15"/>
    </row>
    <row r="43" spans="1:33" ht="19.5" customHeight="1" x14ac:dyDescent="0.3">
      <c r="A43" s="12">
        <v>25</v>
      </c>
      <c r="B43" s="13" t="str">
        <f t="shared" si="0"/>
        <v/>
      </c>
      <c r="C43" s="14" t="str">
        <f>IF(A43&lt;=$F$15,IF(A43=1,$B$6,INDEX(Motor!$F$23:$F$622,(A43-1)*12)),"")</f>
        <v/>
      </c>
      <c r="D43" s="14" t="str">
        <f>IF(A43&lt;=$F$15,SUMIF(Motor!$I$23:$I$622,A43,Motor!$D$23:$D$622),"")</f>
        <v/>
      </c>
      <c r="E43" s="14" t="str">
        <f>IF(A43&lt;=$F$15,SUMIF(Motor!$I$23:$I$622,A43,Motor!$E$23:$E$622),"")</f>
        <v/>
      </c>
      <c r="F43" s="14" t="str">
        <f>IF(A43&lt;=$F$15,INDEX(Motor!$F$23:$F$622,MIN(A43*12,$F$11)),"")</f>
        <v/>
      </c>
      <c r="G43" s="14" t="str">
        <f>IF(A43&lt;=$F$15,INDEX(Motor!$G$23:$G$622,MIN(A43*12,$F$11)),"")</f>
        <v/>
      </c>
      <c r="H43" s="14" t="str">
        <f>IF(A43&lt;=$F$15,INDEX(Motor!$H$23:$H$622,MIN(A43*12,$F$11)),"")</f>
        <v/>
      </c>
      <c r="I43" s="14" t="str">
        <f t="shared" si="1"/>
        <v/>
      </c>
      <c r="X43" s="15"/>
      <c r="Y43" s="16"/>
      <c r="Z43" s="17"/>
      <c r="AA43" s="17"/>
      <c r="AB43" s="17"/>
      <c r="AC43" s="17"/>
      <c r="AD43" s="17"/>
      <c r="AE43" s="17"/>
      <c r="AF43" s="15"/>
      <c r="AG43" s="15"/>
    </row>
    <row r="44" spans="1:33" ht="19.5" customHeight="1" x14ac:dyDescent="0.3">
      <c r="A44" s="12">
        <v>26</v>
      </c>
      <c r="B44" s="13" t="str">
        <f t="shared" si="0"/>
        <v/>
      </c>
      <c r="C44" s="14" t="str">
        <f>IF(A44&lt;=$F$15,IF(A44=1,$B$6,INDEX(Motor!$F$23:$F$622,(A44-1)*12)),"")</f>
        <v/>
      </c>
      <c r="D44" s="14" t="str">
        <f>IF(A44&lt;=$F$15,SUMIF(Motor!$I$23:$I$622,A44,Motor!$D$23:$D$622),"")</f>
        <v/>
      </c>
      <c r="E44" s="14" t="str">
        <f>IF(A44&lt;=$F$15,SUMIF(Motor!$I$23:$I$622,A44,Motor!$E$23:$E$622),"")</f>
        <v/>
      </c>
      <c r="F44" s="14" t="str">
        <f>IF(A44&lt;=$F$15,INDEX(Motor!$F$23:$F$622,MIN(A44*12,$F$11)),"")</f>
        <v/>
      </c>
      <c r="G44" s="14" t="str">
        <f>IF(A44&lt;=$F$15,INDEX(Motor!$G$23:$G$622,MIN(A44*12,$F$11)),"")</f>
        <v/>
      </c>
      <c r="H44" s="14" t="str">
        <f>IF(A44&lt;=$F$15,INDEX(Motor!$H$23:$H$622,MIN(A44*12,$F$11)),"")</f>
        <v/>
      </c>
      <c r="I44" s="14" t="str">
        <f t="shared" si="1"/>
        <v/>
      </c>
      <c r="X44" s="15"/>
      <c r="Y44" s="16"/>
      <c r="Z44" s="17"/>
      <c r="AA44" s="17"/>
      <c r="AB44" s="17"/>
      <c r="AC44" s="17"/>
      <c r="AD44" s="17"/>
      <c r="AE44" s="17"/>
      <c r="AF44" s="15"/>
      <c r="AG44" s="15"/>
    </row>
    <row r="45" spans="1:33" ht="19.5" customHeight="1" x14ac:dyDescent="0.3">
      <c r="A45" s="12">
        <v>27</v>
      </c>
      <c r="B45" s="13" t="str">
        <f t="shared" si="0"/>
        <v/>
      </c>
      <c r="C45" s="14" t="str">
        <f>IF(A45&lt;=$F$15,IF(A45=1,$B$6,INDEX(Motor!$F$23:$F$622,(A45-1)*12)),"")</f>
        <v/>
      </c>
      <c r="D45" s="14" t="str">
        <f>IF(A45&lt;=$F$15,SUMIF(Motor!$I$23:$I$622,A45,Motor!$D$23:$D$622),"")</f>
        <v/>
      </c>
      <c r="E45" s="14" t="str">
        <f>IF(A45&lt;=$F$15,SUMIF(Motor!$I$23:$I$622,A45,Motor!$E$23:$E$622),"")</f>
        <v/>
      </c>
      <c r="F45" s="14" t="str">
        <f>IF(A45&lt;=$F$15,INDEX(Motor!$F$23:$F$622,MIN(A45*12,$F$11)),"")</f>
        <v/>
      </c>
      <c r="G45" s="14" t="str">
        <f>IF(A45&lt;=$F$15,INDEX(Motor!$G$23:$G$622,MIN(A45*12,$F$11)),"")</f>
        <v/>
      </c>
      <c r="H45" s="14" t="str">
        <f>IF(A45&lt;=$F$15,INDEX(Motor!$H$23:$H$622,MIN(A45*12,$F$11)),"")</f>
        <v/>
      </c>
      <c r="I45" s="14" t="str">
        <f t="shared" si="1"/>
        <v/>
      </c>
      <c r="X45" s="15"/>
      <c r="Y45" s="16"/>
      <c r="Z45" s="17"/>
      <c r="AA45" s="17"/>
      <c r="AB45" s="17"/>
      <c r="AC45" s="17"/>
      <c r="AD45" s="17"/>
      <c r="AE45" s="17"/>
      <c r="AF45" s="15"/>
      <c r="AG45" s="15"/>
    </row>
    <row r="46" spans="1:33" ht="19.5" customHeight="1" x14ac:dyDescent="0.3">
      <c r="A46" s="12">
        <v>28</v>
      </c>
      <c r="B46" s="13" t="str">
        <f t="shared" si="0"/>
        <v/>
      </c>
      <c r="C46" s="14" t="str">
        <f>IF(A46&lt;=$F$15,IF(A46=1,$B$6,INDEX(Motor!$F$23:$F$622,(A46-1)*12)),"")</f>
        <v/>
      </c>
      <c r="D46" s="14" t="str">
        <f>IF(A46&lt;=$F$15,SUMIF(Motor!$I$23:$I$622,A46,Motor!$D$23:$D$622),"")</f>
        <v/>
      </c>
      <c r="E46" s="14" t="str">
        <f>IF(A46&lt;=$F$15,SUMIF(Motor!$I$23:$I$622,A46,Motor!$E$23:$E$622),"")</f>
        <v/>
      </c>
      <c r="F46" s="14" t="str">
        <f>IF(A46&lt;=$F$15,INDEX(Motor!$F$23:$F$622,MIN(A46*12,$F$11)),"")</f>
        <v/>
      </c>
      <c r="G46" s="14" t="str">
        <f>IF(A46&lt;=$F$15,INDEX(Motor!$G$23:$G$622,MIN(A46*12,$F$11)),"")</f>
        <v/>
      </c>
      <c r="H46" s="14" t="str">
        <f>IF(A46&lt;=$F$15,INDEX(Motor!$H$23:$H$622,MIN(A46*12,$F$11)),"")</f>
        <v/>
      </c>
      <c r="I46" s="14" t="str">
        <f t="shared" si="1"/>
        <v/>
      </c>
      <c r="X46" s="15"/>
      <c r="Y46" s="16"/>
      <c r="Z46" s="17"/>
      <c r="AA46" s="17"/>
      <c r="AB46" s="17"/>
      <c r="AC46" s="17"/>
      <c r="AD46" s="17"/>
      <c r="AE46" s="17"/>
      <c r="AF46" s="15"/>
      <c r="AG46" s="15"/>
    </row>
    <row r="47" spans="1:33" ht="19.5" customHeight="1" x14ac:dyDescent="0.3">
      <c r="A47" s="12">
        <v>29</v>
      </c>
      <c r="B47" s="13" t="str">
        <f t="shared" si="0"/>
        <v/>
      </c>
      <c r="C47" s="14" t="str">
        <f>IF(A47&lt;=$F$15,IF(A47=1,$B$6,INDEX(Motor!$F$23:$F$622,(A47-1)*12)),"")</f>
        <v/>
      </c>
      <c r="D47" s="14" t="str">
        <f>IF(A47&lt;=$F$15,SUMIF(Motor!$I$23:$I$622,A47,Motor!$D$23:$D$622),"")</f>
        <v/>
      </c>
      <c r="E47" s="14" t="str">
        <f>IF(A47&lt;=$F$15,SUMIF(Motor!$I$23:$I$622,A47,Motor!$E$23:$E$622),"")</f>
        <v/>
      </c>
      <c r="F47" s="14" t="str">
        <f>IF(A47&lt;=$F$15,INDEX(Motor!$F$23:$F$622,MIN(A47*12,$F$11)),"")</f>
        <v/>
      </c>
      <c r="G47" s="14" t="str">
        <f>IF(A47&lt;=$F$15,INDEX(Motor!$G$23:$G$622,MIN(A47*12,$F$11)),"")</f>
        <v/>
      </c>
      <c r="H47" s="14" t="str">
        <f>IF(A47&lt;=$F$15,INDEX(Motor!$H$23:$H$622,MIN(A47*12,$F$11)),"")</f>
        <v/>
      </c>
      <c r="I47" s="14" t="str">
        <f t="shared" si="1"/>
        <v/>
      </c>
      <c r="X47" s="15"/>
      <c r="Y47" s="16"/>
      <c r="Z47" s="17"/>
      <c r="AA47" s="17"/>
      <c r="AB47" s="17"/>
      <c r="AC47" s="17"/>
      <c r="AD47" s="17"/>
      <c r="AE47" s="17"/>
      <c r="AF47" s="15"/>
      <c r="AG47" s="15"/>
    </row>
    <row r="48" spans="1:33" ht="19.5" customHeight="1" x14ac:dyDescent="0.3">
      <c r="A48" s="12">
        <v>30</v>
      </c>
      <c r="B48" s="13" t="str">
        <f t="shared" si="0"/>
        <v/>
      </c>
      <c r="C48" s="14" t="str">
        <f>IF(A48&lt;=$F$15,IF(A48=1,$B$6,INDEX(Motor!$F$23:$F$622,(A48-1)*12)),"")</f>
        <v/>
      </c>
      <c r="D48" s="14" t="str">
        <f>IF(A48&lt;=$F$15,SUMIF(Motor!$I$23:$I$622,A48,Motor!$D$23:$D$622),"")</f>
        <v/>
      </c>
      <c r="E48" s="14" t="str">
        <f>IF(A48&lt;=$F$15,SUMIF(Motor!$I$23:$I$622,A48,Motor!$E$23:$E$622),"")</f>
        <v/>
      </c>
      <c r="F48" s="14" t="str">
        <f>IF(A48&lt;=$F$15,INDEX(Motor!$F$23:$F$622,MIN(A48*12,$F$11)),"")</f>
        <v/>
      </c>
      <c r="G48" s="14" t="str">
        <f>IF(A48&lt;=$F$15,INDEX(Motor!$G$23:$G$622,MIN(A48*12,$F$11)),"")</f>
        <v/>
      </c>
      <c r="H48" s="14" t="str">
        <f>IF(A48&lt;=$F$15,INDEX(Motor!$H$23:$H$622,MIN(A48*12,$F$11)),"")</f>
        <v/>
      </c>
      <c r="I48" s="14" t="str">
        <f t="shared" si="1"/>
        <v/>
      </c>
      <c r="X48" s="15"/>
      <c r="Y48" s="16"/>
      <c r="Z48" s="17"/>
      <c r="AA48" s="17"/>
      <c r="AB48" s="17"/>
      <c r="AC48" s="17"/>
      <c r="AD48" s="17"/>
      <c r="AE48" s="17"/>
      <c r="AF48" s="15"/>
      <c r="AG48" s="15"/>
    </row>
    <row r="49" spans="1:33" ht="19.5" customHeight="1" x14ac:dyDescent="0.3">
      <c r="A49" s="12">
        <v>31</v>
      </c>
      <c r="B49" s="13" t="str">
        <f t="shared" si="0"/>
        <v/>
      </c>
      <c r="C49" s="14" t="str">
        <f>IF(A49&lt;=$F$15,IF(A49=1,$B$6,INDEX(Motor!$F$23:$F$622,(A49-1)*12)),"")</f>
        <v/>
      </c>
      <c r="D49" s="14" t="str">
        <f>IF(A49&lt;=$F$15,SUMIF(Motor!$I$23:$I$622,A49,Motor!$D$23:$D$622),"")</f>
        <v/>
      </c>
      <c r="E49" s="14" t="str">
        <f>IF(A49&lt;=$F$15,SUMIF(Motor!$I$23:$I$622,A49,Motor!$E$23:$E$622),"")</f>
        <v/>
      </c>
      <c r="F49" s="14" t="str">
        <f>IF(A49&lt;=$F$15,INDEX(Motor!$F$23:$F$622,MIN(A49*12,$F$11)),"")</f>
        <v/>
      </c>
      <c r="G49" s="14" t="str">
        <f>IF(A49&lt;=$F$15,INDEX(Motor!$G$23:$G$622,MIN(A49*12,$F$11)),"")</f>
        <v/>
      </c>
      <c r="H49" s="14" t="str">
        <f>IF(A49&lt;=$F$15,INDEX(Motor!$H$23:$H$622,MIN(A49*12,$F$11)),"")</f>
        <v/>
      </c>
      <c r="I49" s="14" t="str">
        <f t="shared" si="1"/>
        <v/>
      </c>
      <c r="X49" s="15"/>
      <c r="Y49" s="16"/>
      <c r="Z49" s="17"/>
      <c r="AA49" s="17"/>
      <c r="AB49" s="17"/>
      <c r="AC49" s="17"/>
      <c r="AD49" s="17"/>
      <c r="AE49" s="17"/>
      <c r="AF49" s="15"/>
      <c r="AG49" s="15"/>
    </row>
    <row r="50" spans="1:33" ht="19.5" customHeight="1" x14ac:dyDescent="0.3">
      <c r="A50" s="12">
        <v>32</v>
      </c>
      <c r="B50" s="13" t="str">
        <f t="shared" si="0"/>
        <v/>
      </c>
      <c r="C50" s="14" t="str">
        <f>IF(A50&lt;=$F$15,IF(A50=1,$B$6,INDEX(Motor!$F$23:$F$622,(A50-1)*12)),"")</f>
        <v/>
      </c>
      <c r="D50" s="14" t="str">
        <f>IF(A50&lt;=$F$15,SUMIF(Motor!$I$23:$I$622,A50,Motor!$D$23:$D$622),"")</f>
        <v/>
      </c>
      <c r="E50" s="14" t="str">
        <f>IF(A50&lt;=$F$15,SUMIF(Motor!$I$23:$I$622,A50,Motor!$E$23:$E$622),"")</f>
        <v/>
      </c>
      <c r="F50" s="14" t="str">
        <f>IF(A50&lt;=$F$15,INDEX(Motor!$F$23:$F$622,MIN(A50*12,$F$11)),"")</f>
        <v/>
      </c>
      <c r="G50" s="14" t="str">
        <f>IF(A50&lt;=$F$15,INDEX(Motor!$G$23:$G$622,MIN(A50*12,$F$11)),"")</f>
        <v/>
      </c>
      <c r="H50" s="14" t="str">
        <f>IF(A50&lt;=$F$15,INDEX(Motor!$H$23:$H$622,MIN(A50*12,$F$11)),"")</f>
        <v/>
      </c>
      <c r="I50" s="14" t="str">
        <f t="shared" si="1"/>
        <v/>
      </c>
      <c r="X50" s="15"/>
      <c r="Y50" s="16"/>
      <c r="Z50" s="17"/>
      <c r="AA50" s="17"/>
      <c r="AB50" s="17"/>
      <c r="AC50" s="17"/>
      <c r="AD50" s="17"/>
      <c r="AE50" s="17"/>
      <c r="AF50" s="15"/>
      <c r="AG50" s="15"/>
    </row>
    <row r="51" spans="1:33" ht="19.5" customHeight="1" x14ac:dyDescent="0.3">
      <c r="A51" s="12">
        <v>33</v>
      </c>
      <c r="B51" s="13" t="str">
        <f t="shared" si="0"/>
        <v/>
      </c>
      <c r="C51" s="14" t="str">
        <f>IF(A51&lt;=$F$15,IF(A51=1,$B$6,INDEX(Motor!$F$23:$F$622,(A51-1)*12)),"")</f>
        <v/>
      </c>
      <c r="D51" s="14" t="str">
        <f>IF(A51&lt;=$F$15,SUMIF(Motor!$I$23:$I$622,A51,Motor!$D$23:$D$622),"")</f>
        <v/>
      </c>
      <c r="E51" s="14" t="str">
        <f>IF(A51&lt;=$F$15,SUMIF(Motor!$I$23:$I$622,A51,Motor!$E$23:$E$622),"")</f>
        <v/>
      </c>
      <c r="F51" s="14" t="str">
        <f>IF(A51&lt;=$F$15,INDEX(Motor!$F$23:$F$622,MIN(A51*12,$F$11)),"")</f>
        <v/>
      </c>
      <c r="G51" s="14" t="str">
        <f>IF(A51&lt;=$F$15,INDEX(Motor!$G$23:$G$622,MIN(A51*12,$F$11)),"")</f>
        <v/>
      </c>
      <c r="H51" s="14" t="str">
        <f>IF(A51&lt;=$F$15,INDEX(Motor!$H$23:$H$622,MIN(A51*12,$F$11)),"")</f>
        <v/>
      </c>
      <c r="I51" s="14" t="str">
        <f t="shared" si="1"/>
        <v/>
      </c>
      <c r="X51" s="15"/>
      <c r="Y51" s="16"/>
      <c r="Z51" s="17"/>
      <c r="AA51" s="17"/>
      <c r="AB51" s="17"/>
      <c r="AC51" s="17"/>
      <c r="AD51" s="17"/>
      <c r="AE51" s="17"/>
      <c r="AF51" s="15"/>
      <c r="AG51" s="15"/>
    </row>
    <row r="52" spans="1:33" ht="19.5" customHeight="1" x14ac:dyDescent="0.3">
      <c r="A52" s="12">
        <v>34</v>
      </c>
      <c r="B52" s="13" t="str">
        <f t="shared" si="0"/>
        <v/>
      </c>
      <c r="C52" s="14" t="str">
        <f>IF(A52&lt;=$F$15,IF(A52=1,$B$6,INDEX(Motor!$F$23:$F$622,(A52-1)*12)),"")</f>
        <v/>
      </c>
      <c r="D52" s="14" t="str">
        <f>IF(A52&lt;=$F$15,SUMIF(Motor!$I$23:$I$622,A52,Motor!$D$23:$D$622),"")</f>
        <v/>
      </c>
      <c r="E52" s="14" t="str">
        <f>IF(A52&lt;=$F$15,SUMIF(Motor!$I$23:$I$622,A52,Motor!$E$23:$E$622),"")</f>
        <v/>
      </c>
      <c r="F52" s="14" t="str">
        <f>IF(A52&lt;=$F$15,INDEX(Motor!$F$23:$F$622,MIN(A52*12,$F$11)),"")</f>
        <v/>
      </c>
      <c r="G52" s="14" t="str">
        <f>IF(A52&lt;=$F$15,INDEX(Motor!$G$23:$G$622,MIN(A52*12,$F$11)),"")</f>
        <v/>
      </c>
      <c r="H52" s="14" t="str">
        <f>IF(A52&lt;=$F$15,INDEX(Motor!$H$23:$H$622,MIN(A52*12,$F$11)),"")</f>
        <v/>
      </c>
      <c r="I52" s="14" t="str">
        <f t="shared" si="1"/>
        <v/>
      </c>
      <c r="X52" s="15"/>
      <c r="Y52" s="16"/>
      <c r="Z52" s="17"/>
      <c r="AA52" s="17"/>
      <c r="AB52" s="17"/>
      <c r="AC52" s="17"/>
      <c r="AD52" s="17"/>
      <c r="AE52" s="17"/>
      <c r="AF52" s="15"/>
      <c r="AG52" s="15"/>
    </row>
    <row r="53" spans="1:33" ht="19.5" customHeight="1" x14ac:dyDescent="0.3">
      <c r="A53" s="12">
        <v>35</v>
      </c>
      <c r="B53" s="13" t="str">
        <f t="shared" si="0"/>
        <v/>
      </c>
      <c r="C53" s="14" t="str">
        <f>IF(A53&lt;=$F$15,IF(A53=1,$B$6,INDEX(Motor!$F$23:$F$622,(A53-1)*12)),"")</f>
        <v/>
      </c>
      <c r="D53" s="14" t="str">
        <f>IF(A53&lt;=$F$15,SUMIF(Motor!$I$23:$I$622,A53,Motor!$D$23:$D$622),"")</f>
        <v/>
      </c>
      <c r="E53" s="14" t="str">
        <f>IF(A53&lt;=$F$15,SUMIF(Motor!$I$23:$I$622,A53,Motor!$E$23:$E$622),"")</f>
        <v/>
      </c>
      <c r="F53" s="14" t="str">
        <f>IF(A53&lt;=$F$15,INDEX(Motor!$F$23:$F$622,MIN(A53*12,$F$11)),"")</f>
        <v/>
      </c>
      <c r="G53" s="14" t="str">
        <f>IF(A53&lt;=$F$15,INDEX(Motor!$G$23:$G$622,MIN(A53*12,$F$11)),"")</f>
        <v/>
      </c>
      <c r="H53" s="14" t="str">
        <f>IF(A53&lt;=$F$15,INDEX(Motor!$H$23:$H$622,MIN(A53*12,$F$11)),"")</f>
        <v/>
      </c>
      <c r="I53" s="14" t="str">
        <f t="shared" si="1"/>
        <v/>
      </c>
      <c r="X53" s="15"/>
      <c r="Y53" s="16"/>
      <c r="Z53" s="17"/>
      <c r="AA53" s="17"/>
      <c r="AB53" s="17"/>
      <c r="AC53" s="17"/>
      <c r="AD53" s="17"/>
      <c r="AE53" s="17"/>
      <c r="AF53" s="15"/>
      <c r="AG53" s="15"/>
    </row>
    <row r="54" spans="1:33" ht="19.5" customHeight="1" x14ac:dyDescent="0.3">
      <c r="A54" s="12">
        <v>36</v>
      </c>
      <c r="B54" s="13" t="str">
        <f t="shared" si="0"/>
        <v/>
      </c>
      <c r="C54" s="14" t="str">
        <f>IF(A54&lt;=$F$15,IF(A54=1,$B$6,INDEX(Motor!$F$23:$F$622,(A54-1)*12)),"")</f>
        <v/>
      </c>
      <c r="D54" s="14" t="str">
        <f>IF(A54&lt;=$F$15,SUMIF(Motor!$I$23:$I$622,A54,Motor!$D$23:$D$622),"")</f>
        <v/>
      </c>
      <c r="E54" s="14" t="str">
        <f>IF(A54&lt;=$F$15,SUMIF(Motor!$I$23:$I$622,A54,Motor!$E$23:$E$622),"")</f>
        <v/>
      </c>
      <c r="F54" s="14" t="str">
        <f>IF(A54&lt;=$F$15,INDEX(Motor!$F$23:$F$622,MIN(A54*12,$F$11)),"")</f>
        <v/>
      </c>
      <c r="G54" s="14" t="str">
        <f>IF(A54&lt;=$F$15,INDEX(Motor!$G$23:$G$622,MIN(A54*12,$F$11)),"")</f>
        <v/>
      </c>
      <c r="H54" s="14" t="str">
        <f>IF(A54&lt;=$F$15,INDEX(Motor!$H$23:$H$622,MIN(A54*12,$F$11)),"")</f>
        <v/>
      </c>
      <c r="I54" s="14" t="str">
        <f t="shared" si="1"/>
        <v/>
      </c>
      <c r="X54" s="15"/>
      <c r="Y54" s="16"/>
      <c r="Z54" s="17"/>
      <c r="AA54" s="17"/>
      <c r="AB54" s="17"/>
      <c r="AC54" s="17"/>
      <c r="AD54" s="17"/>
      <c r="AE54" s="17"/>
      <c r="AF54" s="15"/>
      <c r="AG54" s="15"/>
    </row>
    <row r="55" spans="1:33" ht="19.5" customHeight="1" x14ac:dyDescent="0.3">
      <c r="A55" s="12">
        <v>37</v>
      </c>
      <c r="B55" s="13" t="str">
        <f t="shared" si="0"/>
        <v/>
      </c>
      <c r="C55" s="14" t="str">
        <f>IF(A55&lt;=$F$15,IF(A55=1,$B$6,INDEX(Motor!$F$23:$F$622,(A55-1)*12)),"")</f>
        <v/>
      </c>
      <c r="D55" s="14" t="str">
        <f>IF(A55&lt;=$F$15,SUMIF(Motor!$I$23:$I$622,A55,Motor!$D$23:$D$622),"")</f>
        <v/>
      </c>
      <c r="E55" s="14" t="str">
        <f>IF(A55&lt;=$F$15,SUMIF(Motor!$I$23:$I$622,A55,Motor!$E$23:$E$622),"")</f>
        <v/>
      </c>
      <c r="F55" s="14" t="str">
        <f>IF(A55&lt;=$F$15,INDEX(Motor!$F$23:$F$622,MIN(A55*12,$F$11)),"")</f>
        <v/>
      </c>
      <c r="G55" s="14" t="str">
        <f>IF(A55&lt;=$F$15,INDEX(Motor!$G$23:$G$622,MIN(A55*12,$F$11)),"")</f>
        <v/>
      </c>
      <c r="H55" s="14" t="str">
        <f>IF(A55&lt;=$F$15,INDEX(Motor!$H$23:$H$622,MIN(A55*12,$F$11)),"")</f>
        <v/>
      </c>
      <c r="I55" s="14" t="str">
        <f t="shared" si="1"/>
        <v/>
      </c>
      <c r="X55" s="15"/>
      <c r="Y55" s="16"/>
      <c r="Z55" s="17"/>
      <c r="AA55" s="17"/>
      <c r="AB55" s="17"/>
      <c r="AC55" s="17"/>
      <c r="AD55" s="17"/>
      <c r="AE55" s="17"/>
      <c r="AF55" s="15"/>
      <c r="AG55" s="15"/>
    </row>
    <row r="56" spans="1:33" ht="19.5" customHeight="1" x14ac:dyDescent="0.3">
      <c r="A56" s="12">
        <v>38</v>
      </c>
      <c r="B56" s="13" t="str">
        <f t="shared" si="0"/>
        <v/>
      </c>
      <c r="C56" s="14" t="str">
        <f>IF(A56&lt;=$F$15,IF(A56=1,$B$6,INDEX(Motor!$F$23:$F$622,(A56-1)*12)),"")</f>
        <v/>
      </c>
      <c r="D56" s="14" t="str">
        <f>IF(A56&lt;=$F$15,SUMIF(Motor!$I$23:$I$622,A56,Motor!$D$23:$D$622),"")</f>
        <v/>
      </c>
      <c r="E56" s="14" t="str">
        <f>IF(A56&lt;=$F$15,SUMIF(Motor!$I$23:$I$622,A56,Motor!$E$23:$E$622),"")</f>
        <v/>
      </c>
      <c r="F56" s="14" t="str">
        <f>IF(A56&lt;=$F$15,INDEX(Motor!$F$23:$F$622,MIN(A56*12,$F$11)),"")</f>
        <v/>
      </c>
      <c r="G56" s="14" t="str">
        <f>IF(A56&lt;=$F$15,INDEX(Motor!$G$23:$G$622,MIN(A56*12,$F$11)),"")</f>
        <v/>
      </c>
      <c r="H56" s="14" t="str">
        <f>IF(A56&lt;=$F$15,INDEX(Motor!$H$23:$H$622,MIN(A56*12,$F$11)),"")</f>
        <v/>
      </c>
      <c r="I56" s="14" t="str">
        <f t="shared" si="1"/>
        <v/>
      </c>
      <c r="X56" s="15"/>
      <c r="Y56" s="16"/>
      <c r="Z56" s="17"/>
      <c r="AA56" s="17"/>
      <c r="AB56" s="17"/>
      <c r="AC56" s="17"/>
      <c r="AD56" s="17"/>
      <c r="AE56" s="17"/>
      <c r="AF56" s="15"/>
      <c r="AG56" s="15"/>
    </row>
    <row r="57" spans="1:33" ht="19.5" customHeight="1" x14ac:dyDescent="0.3">
      <c r="A57" s="12">
        <v>39</v>
      </c>
      <c r="B57" s="13" t="str">
        <f t="shared" si="0"/>
        <v/>
      </c>
      <c r="C57" s="14" t="str">
        <f>IF(A57&lt;=$F$15,IF(A57=1,$B$6,INDEX(Motor!$F$23:$F$622,(A57-1)*12)),"")</f>
        <v/>
      </c>
      <c r="D57" s="14" t="str">
        <f>IF(A57&lt;=$F$15,SUMIF(Motor!$I$23:$I$622,A57,Motor!$D$23:$D$622),"")</f>
        <v/>
      </c>
      <c r="E57" s="14" t="str">
        <f>IF(A57&lt;=$F$15,SUMIF(Motor!$I$23:$I$622,A57,Motor!$E$23:$E$622),"")</f>
        <v/>
      </c>
      <c r="F57" s="14" t="str">
        <f>IF(A57&lt;=$F$15,INDEX(Motor!$F$23:$F$622,MIN(A57*12,$F$11)),"")</f>
        <v/>
      </c>
      <c r="G57" s="14" t="str">
        <f>IF(A57&lt;=$F$15,INDEX(Motor!$G$23:$G$622,MIN(A57*12,$F$11)),"")</f>
        <v/>
      </c>
      <c r="H57" s="14" t="str">
        <f>IF(A57&lt;=$F$15,INDEX(Motor!$H$23:$H$622,MIN(A57*12,$F$11)),"")</f>
        <v/>
      </c>
      <c r="I57" s="14" t="str">
        <f t="shared" si="1"/>
        <v/>
      </c>
      <c r="X57" s="15"/>
      <c r="Y57" s="16"/>
      <c r="Z57" s="17"/>
      <c r="AA57" s="17"/>
      <c r="AB57" s="17"/>
      <c r="AC57" s="17"/>
      <c r="AD57" s="17"/>
      <c r="AE57" s="17"/>
      <c r="AF57" s="15"/>
      <c r="AG57" s="15"/>
    </row>
    <row r="58" spans="1:33" ht="19.5" customHeight="1" x14ac:dyDescent="0.3">
      <c r="A58" s="12">
        <v>40</v>
      </c>
      <c r="B58" s="13" t="str">
        <f t="shared" si="0"/>
        <v/>
      </c>
      <c r="C58" s="14" t="str">
        <f>IF(A58&lt;=$F$15,IF(A58=1,$B$6,INDEX(Motor!$F$23:$F$622,(A58-1)*12)),"")</f>
        <v/>
      </c>
      <c r="D58" s="14" t="str">
        <f>IF(A58&lt;=$F$15,SUMIF(Motor!$I$23:$I$622,A58,Motor!$D$23:$D$622),"")</f>
        <v/>
      </c>
      <c r="E58" s="14" t="str">
        <f>IF(A58&lt;=$F$15,SUMIF(Motor!$I$23:$I$622,A58,Motor!$E$23:$E$622),"")</f>
        <v/>
      </c>
      <c r="F58" s="14" t="str">
        <f>IF(A58&lt;=$F$15,INDEX(Motor!$F$23:$F$622,MIN(A58*12,$F$11)),"")</f>
        <v/>
      </c>
      <c r="G58" s="14" t="str">
        <f>IF(A58&lt;=$F$15,INDEX(Motor!$G$23:$G$622,MIN(A58*12,$F$11)),"")</f>
        <v/>
      </c>
      <c r="H58" s="14" t="str">
        <f>IF(A58&lt;=$F$15,INDEX(Motor!$H$23:$H$622,MIN(A58*12,$F$11)),"")</f>
        <v/>
      </c>
      <c r="I58" s="14" t="str">
        <f t="shared" si="1"/>
        <v/>
      </c>
      <c r="X58" s="15"/>
      <c r="Y58" s="16"/>
      <c r="Z58" s="17"/>
      <c r="AA58" s="17"/>
      <c r="AB58" s="17"/>
      <c r="AC58" s="17"/>
      <c r="AD58" s="17"/>
      <c r="AE58" s="17"/>
      <c r="AF58" s="15"/>
      <c r="AG58" s="15"/>
    </row>
    <row r="59" spans="1:33" ht="19.5" customHeight="1" x14ac:dyDescent="0.3">
      <c r="X59" s="15"/>
      <c r="Y59" s="16"/>
      <c r="Z59" s="17"/>
      <c r="AA59" s="17"/>
      <c r="AB59" s="17"/>
      <c r="AC59" s="17"/>
      <c r="AD59" s="17"/>
      <c r="AE59" s="17"/>
      <c r="AF59" s="15"/>
      <c r="AG59" s="15"/>
    </row>
    <row r="60" spans="1:33" ht="14.4" x14ac:dyDescent="0.3">
      <c r="X60" s="15"/>
      <c r="Y60" s="16"/>
      <c r="Z60" s="17"/>
      <c r="AA60" s="17"/>
      <c r="AB60" s="17"/>
      <c r="AC60" s="17"/>
      <c r="AD60" s="17"/>
      <c r="AE60" s="17"/>
      <c r="AF60" s="15"/>
      <c r="AG60" s="15"/>
    </row>
    <row r="61" spans="1:33" ht="14.4" x14ac:dyDescent="0.3">
      <c r="X61" s="15"/>
      <c r="Y61" s="16"/>
      <c r="Z61" s="17"/>
      <c r="AA61" s="17"/>
      <c r="AB61" s="17"/>
      <c r="AC61" s="17"/>
      <c r="AD61" s="17"/>
      <c r="AE61" s="17"/>
      <c r="AF61" s="15"/>
      <c r="AG61" s="15"/>
    </row>
    <row r="62" spans="1:33" ht="14.4" x14ac:dyDescent="0.3">
      <c r="X62" s="15"/>
      <c r="Y62" s="16"/>
      <c r="Z62" s="17"/>
      <c r="AA62" s="17"/>
      <c r="AB62" s="17"/>
      <c r="AC62" s="17"/>
      <c r="AD62" s="17"/>
      <c r="AE62" s="17"/>
      <c r="AF62" s="15"/>
      <c r="AG62" s="15"/>
    </row>
    <row r="63" spans="1:33" ht="14.4" x14ac:dyDescent="0.3">
      <c r="X63" s="15"/>
      <c r="Y63" s="16"/>
      <c r="Z63" s="17"/>
      <c r="AA63" s="17"/>
      <c r="AB63" s="17"/>
      <c r="AC63" s="17"/>
      <c r="AD63" s="17"/>
      <c r="AE63" s="17"/>
      <c r="AF63" s="15"/>
      <c r="AG63" s="15"/>
    </row>
    <row r="64" spans="1:33" ht="14.4" x14ac:dyDescent="0.3">
      <c r="X64" s="15"/>
      <c r="Y64" s="16"/>
      <c r="Z64" s="17"/>
      <c r="AA64" s="17"/>
      <c r="AB64" s="17"/>
      <c r="AC64" s="17"/>
      <c r="AD64" s="17"/>
      <c r="AE64" s="17"/>
      <c r="AF64" s="15"/>
      <c r="AG64" s="15"/>
    </row>
    <row r="65" spans="24:33" ht="14.4" x14ac:dyDescent="0.3">
      <c r="X65" s="15"/>
      <c r="Y65" s="16"/>
      <c r="Z65" s="17"/>
      <c r="AA65" s="17"/>
      <c r="AB65" s="17"/>
      <c r="AC65" s="17"/>
      <c r="AD65" s="17"/>
      <c r="AE65" s="17"/>
      <c r="AF65" s="15"/>
      <c r="AG65" s="15"/>
    </row>
    <row r="66" spans="24:33" ht="14.4" x14ac:dyDescent="0.3">
      <c r="X66" s="15"/>
      <c r="Y66" s="16"/>
      <c r="Z66" s="17"/>
      <c r="AA66" s="17"/>
      <c r="AB66" s="17"/>
      <c r="AC66" s="17"/>
      <c r="AD66" s="17"/>
      <c r="AE66" s="17"/>
      <c r="AF66" s="15"/>
      <c r="AG66" s="15"/>
    </row>
    <row r="67" spans="24:33" ht="14.4" x14ac:dyDescent="0.3">
      <c r="X67" s="15"/>
      <c r="Y67" s="16"/>
      <c r="Z67" s="17"/>
      <c r="AA67" s="17"/>
      <c r="AB67" s="17"/>
      <c r="AC67" s="17"/>
      <c r="AD67" s="17"/>
      <c r="AE67" s="17"/>
      <c r="AF67" s="15"/>
      <c r="AG67" s="15"/>
    </row>
    <row r="68" spans="24:33" ht="14.4" x14ac:dyDescent="0.3">
      <c r="X68" s="15"/>
      <c r="Y68" s="16"/>
      <c r="Z68" s="17"/>
      <c r="AA68" s="17"/>
      <c r="AB68" s="17"/>
      <c r="AC68" s="17"/>
      <c r="AD68" s="17"/>
      <c r="AE68" s="17"/>
      <c r="AF68" s="15"/>
      <c r="AG68" s="15"/>
    </row>
    <row r="69" spans="24:33" ht="14.4" x14ac:dyDescent="0.3">
      <c r="X69" s="15"/>
      <c r="Y69" s="16"/>
      <c r="Z69" s="17"/>
      <c r="AA69" s="17"/>
      <c r="AB69" s="17"/>
      <c r="AC69" s="17"/>
      <c r="AD69" s="17"/>
      <c r="AE69" s="17"/>
      <c r="AF69" s="15"/>
      <c r="AG69" s="15"/>
    </row>
    <row r="70" spans="24:33" ht="14.4" x14ac:dyDescent="0.3">
      <c r="X70" s="15"/>
      <c r="Y70" s="16"/>
      <c r="Z70" s="17"/>
      <c r="AA70" s="17"/>
      <c r="AB70" s="17"/>
      <c r="AC70" s="17"/>
      <c r="AD70" s="17"/>
      <c r="AE70" s="17"/>
      <c r="AF70" s="15"/>
      <c r="AG70" s="15"/>
    </row>
    <row r="71" spans="24:33" ht="14.4" x14ac:dyDescent="0.3">
      <c r="X71" s="15"/>
      <c r="Y71" s="16"/>
      <c r="Z71" s="17"/>
      <c r="AA71" s="17"/>
      <c r="AB71" s="17"/>
      <c r="AC71" s="17"/>
      <c r="AD71" s="17"/>
      <c r="AE71" s="17"/>
      <c r="AF71" s="15"/>
      <c r="AG71" s="15"/>
    </row>
    <row r="72" spans="24:33" ht="14.4" x14ac:dyDescent="0.3">
      <c r="X72" s="15"/>
      <c r="Y72" s="16"/>
      <c r="Z72" s="17"/>
      <c r="AA72" s="17"/>
      <c r="AB72" s="17"/>
      <c r="AC72" s="17"/>
      <c r="AD72" s="17"/>
      <c r="AE72" s="17"/>
      <c r="AF72" s="15"/>
      <c r="AG72" s="15"/>
    </row>
    <row r="73" spans="24:33" ht="14.4" x14ac:dyDescent="0.3">
      <c r="X73" s="15"/>
      <c r="Y73" s="16"/>
      <c r="Z73" s="17"/>
      <c r="AA73" s="17"/>
      <c r="AB73" s="17"/>
      <c r="AC73" s="17"/>
      <c r="AD73" s="17"/>
      <c r="AE73" s="17"/>
      <c r="AF73" s="15"/>
      <c r="AG73" s="15"/>
    </row>
    <row r="74" spans="24:33" ht="14.4" x14ac:dyDescent="0.3">
      <c r="X74" s="15"/>
      <c r="Y74" s="16"/>
      <c r="Z74" s="17"/>
      <c r="AA74" s="17"/>
      <c r="AB74" s="17"/>
      <c r="AC74" s="17"/>
      <c r="AD74" s="17"/>
      <c r="AE74" s="17"/>
      <c r="AF74" s="15"/>
      <c r="AG74" s="15"/>
    </row>
    <row r="75" spans="24:33" ht="14.4" x14ac:dyDescent="0.3">
      <c r="X75" s="15"/>
      <c r="Y75" s="16"/>
      <c r="Z75" s="17"/>
      <c r="AA75" s="17"/>
      <c r="AB75" s="17"/>
      <c r="AC75" s="17"/>
      <c r="AD75" s="17"/>
      <c r="AE75" s="17"/>
      <c r="AF75" s="15"/>
      <c r="AG75" s="15"/>
    </row>
    <row r="76" spans="24:33" ht="14.4" x14ac:dyDescent="0.3">
      <c r="X76" s="15"/>
      <c r="Y76" s="16"/>
      <c r="Z76" s="17"/>
      <c r="AA76" s="17"/>
      <c r="AB76" s="17"/>
      <c r="AC76" s="17"/>
      <c r="AD76" s="17"/>
      <c r="AE76" s="17"/>
      <c r="AF76" s="15"/>
      <c r="AG76" s="15"/>
    </row>
    <row r="77" spans="24:33" ht="14.4" x14ac:dyDescent="0.3">
      <c r="X77" s="15"/>
      <c r="Y77" s="16"/>
      <c r="Z77" s="17"/>
      <c r="AA77" s="17"/>
      <c r="AB77" s="17"/>
      <c r="AC77" s="17"/>
      <c r="AD77" s="17"/>
      <c r="AE77" s="17"/>
      <c r="AF77" s="15"/>
      <c r="AG77" s="15"/>
    </row>
    <row r="78" spans="24:33" ht="14.4" x14ac:dyDescent="0.3">
      <c r="X78" s="15"/>
      <c r="Y78" s="16"/>
      <c r="Z78" s="17"/>
      <c r="AA78" s="17"/>
      <c r="AB78" s="17"/>
      <c r="AC78" s="17"/>
      <c r="AD78" s="17"/>
      <c r="AE78" s="17"/>
      <c r="AF78" s="15"/>
      <c r="AG78" s="15"/>
    </row>
    <row r="79" spans="24:33" ht="14.4" x14ac:dyDescent="0.3">
      <c r="X79" s="15"/>
      <c r="Y79" s="16"/>
      <c r="Z79" s="17"/>
      <c r="AA79" s="17"/>
      <c r="AB79" s="17"/>
      <c r="AC79" s="17"/>
      <c r="AD79" s="17"/>
      <c r="AE79" s="17"/>
      <c r="AF79" s="15"/>
      <c r="AG79" s="15"/>
    </row>
    <row r="80" spans="24:33" ht="14.4" x14ac:dyDescent="0.3">
      <c r="X80" s="15"/>
      <c r="Y80" s="16"/>
      <c r="Z80" s="17"/>
      <c r="AA80" s="17"/>
      <c r="AB80" s="17"/>
      <c r="AC80" s="17"/>
      <c r="AD80" s="17"/>
      <c r="AE80" s="17"/>
      <c r="AF80" s="15"/>
      <c r="AG80" s="15"/>
    </row>
    <row r="81" spans="24:33" ht="14.4" x14ac:dyDescent="0.3">
      <c r="X81" s="15"/>
      <c r="Y81" s="16"/>
      <c r="Z81" s="17"/>
      <c r="AA81" s="17"/>
      <c r="AB81" s="17"/>
      <c r="AC81" s="17"/>
      <c r="AD81" s="17"/>
      <c r="AE81" s="17"/>
      <c r="AF81" s="15"/>
      <c r="AG81" s="15"/>
    </row>
    <row r="82" spans="24:33" ht="14.4" x14ac:dyDescent="0.3">
      <c r="X82" s="15"/>
      <c r="Y82" s="16"/>
      <c r="Z82" s="17"/>
      <c r="AA82" s="17"/>
      <c r="AB82" s="17"/>
      <c r="AC82" s="17"/>
      <c r="AD82" s="17"/>
      <c r="AE82" s="17"/>
      <c r="AF82" s="15"/>
      <c r="AG82" s="15"/>
    </row>
    <row r="83" spans="24:33" ht="14.4" x14ac:dyDescent="0.3">
      <c r="X83" s="15"/>
      <c r="Y83" s="16"/>
      <c r="Z83" s="17"/>
      <c r="AA83" s="17"/>
      <c r="AB83" s="17"/>
      <c r="AC83" s="17"/>
      <c r="AD83" s="17"/>
      <c r="AE83" s="17"/>
      <c r="AF83" s="15"/>
      <c r="AG83" s="15"/>
    </row>
    <row r="84" spans="24:33" ht="14.4" x14ac:dyDescent="0.3">
      <c r="X84" s="15"/>
      <c r="Y84" s="16"/>
      <c r="Z84" s="17"/>
      <c r="AA84" s="17"/>
      <c r="AB84" s="17"/>
      <c r="AC84" s="17"/>
      <c r="AD84" s="17"/>
      <c r="AE84" s="17"/>
      <c r="AF84" s="15"/>
      <c r="AG84" s="15"/>
    </row>
    <row r="85" spans="24:33" ht="14.4" x14ac:dyDescent="0.3">
      <c r="X85" s="15"/>
      <c r="Y85" s="16"/>
      <c r="Z85" s="17"/>
      <c r="AA85" s="17"/>
      <c r="AB85" s="17"/>
      <c r="AC85" s="17"/>
      <c r="AD85" s="17"/>
      <c r="AE85" s="17"/>
      <c r="AF85" s="15"/>
      <c r="AG85" s="15"/>
    </row>
    <row r="86" spans="24:33" ht="14.4" x14ac:dyDescent="0.3">
      <c r="X86" s="15"/>
      <c r="Y86" s="16"/>
      <c r="Z86" s="17"/>
      <c r="AA86" s="17"/>
      <c r="AB86" s="17"/>
      <c r="AC86" s="17"/>
      <c r="AD86" s="17"/>
      <c r="AE86" s="17"/>
      <c r="AF86" s="15"/>
      <c r="AG86" s="15"/>
    </row>
    <row r="87" spans="24:33" ht="14.4" x14ac:dyDescent="0.3">
      <c r="X87" s="15"/>
      <c r="Y87" s="16"/>
      <c r="Z87" s="17"/>
      <c r="AA87" s="17"/>
      <c r="AB87" s="17"/>
      <c r="AC87" s="17"/>
      <c r="AD87" s="17"/>
      <c r="AE87" s="17"/>
      <c r="AF87" s="15"/>
      <c r="AG87" s="15"/>
    </row>
    <row r="88" spans="24:33" ht="14.4" x14ac:dyDescent="0.3">
      <c r="X88" s="15"/>
      <c r="Y88" s="16"/>
      <c r="Z88" s="17"/>
      <c r="AA88" s="17"/>
      <c r="AB88" s="17"/>
      <c r="AC88" s="17"/>
      <c r="AD88" s="17"/>
      <c r="AE88" s="17"/>
      <c r="AF88" s="15"/>
      <c r="AG88" s="15"/>
    </row>
    <row r="89" spans="24:33" ht="14.4" x14ac:dyDescent="0.3">
      <c r="X89" s="15"/>
      <c r="Y89" s="16"/>
      <c r="Z89" s="17"/>
      <c r="AA89" s="17"/>
      <c r="AB89" s="17"/>
      <c r="AC89" s="17"/>
      <c r="AD89" s="17"/>
      <c r="AE89" s="17"/>
      <c r="AF89" s="15"/>
      <c r="AG89" s="15"/>
    </row>
    <row r="90" spans="24:33" ht="14.4" x14ac:dyDescent="0.3">
      <c r="X90" s="15"/>
      <c r="Y90" s="16"/>
      <c r="Z90" s="17"/>
      <c r="AA90" s="17"/>
      <c r="AB90" s="17"/>
      <c r="AC90" s="17"/>
      <c r="AD90" s="17"/>
      <c r="AE90" s="17"/>
      <c r="AF90" s="15"/>
      <c r="AG90" s="15"/>
    </row>
    <row r="91" spans="24:33" ht="14.4" x14ac:dyDescent="0.3">
      <c r="X91" s="15"/>
      <c r="Y91" s="16"/>
      <c r="Z91" s="17"/>
      <c r="AA91" s="17"/>
      <c r="AB91" s="17"/>
      <c r="AC91" s="17"/>
      <c r="AD91" s="17"/>
      <c r="AE91" s="17"/>
      <c r="AF91" s="15"/>
      <c r="AG91" s="15"/>
    </row>
    <row r="92" spans="24:33" ht="14.4" x14ac:dyDescent="0.3">
      <c r="X92" s="15"/>
      <c r="Y92" s="16"/>
      <c r="Z92" s="17"/>
      <c r="AA92" s="17"/>
      <c r="AB92" s="17"/>
      <c r="AC92" s="17"/>
      <c r="AD92" s="17"/>
      <c r="AE92" s="17"/>
      <c r="AF92" s="15"/>
      <c r="AG92" s="15"/>
    </row>
    <row r="93" spans="24:33" ht="14.4" x14ac:dyDescent="0.3">
      <c r="X93" s="15"/>
      <c r="Y93" s="16"/>
      <c r="Z93" s="17"/>
      <c r="AA93" s="17"/>
      <c r="AB93" s="17"/>
      <c r="AC93" s="17"/>
      <c r="AD93" s="17"/>
      <c r="AE93" s="17"/>
      <c r="AF93" s="15"/>
      <c r="AG93" s="15"/>
    </row>
    <row r="94" spans="24:33" ht="14.4" x14ac:dyDescent="0.3">
      <c r="X94" s="15"/>
      <c r="Y94" s="16"/>
      <c r="Z94" s="17"/>
      <c r="AA94" s="17"/>
      <c r="AB94" s="17"/>
      <c r="AC94" s="17"/>
      <c r="AD94" s="17"/>
      <c r="AE94" s="17"/>
      <c r="AF94" s="15"/>
      <c r="AG94" s="15"/>
    </row>
    <row r="95" spans="24:33" ht="14.4" x14ac:dyDescent="0.3">
      <c r="X95" s="15"/>
      <c r="Y95" s="16"/>
      <c r="Z95" s="17"/>
      <c r="AA95" s="17"/>
      <c r="AB95" s="17"/>
      <c r="AC95" s="17"/>
      <c r="AD95" s="17"/>
      <c r="AE95" s="17"/>
      <c r="AF95" s="15"/>
      <c r="AG95" s="15"/>
    </row>
    <row r="96" spans="24:33" ht="14.4" x14ac:dyDescent="0.3">
      <c r="X96" s="15"/>
      <c r="Y96" s="16"/>
      <c r="Z96" s="17"/>
      <c r="AA96" s="17"/>
      <c r="AB96" s="17"/>
      <c r="AC96" s="17"/>
      <c r="AD96" s="17"/>
      <c r="AE96" s="17"/>
      <c r="AF96" s="15"/>
      <c r="AG96" s="15"/>
    </row>
    <row r="97" spans="24:33" ht="14.4" x14ac:dyDescent="0.3">
      <c r="X97" s="15"/>
      <c r="Y97" s="16"/>
      <c r="Z97" s="17"/>
      <c r="AA97" s="17"/>
      <c r="AB97" s="17"/>
      <c r="AC97" s="17"/>
      <c r="AD97" s="17"/>
      <c r="AE97" s="17"/>
      <c r="AF97" s="15"/>
      <c r="AG97" s="15"/>
    </row>
    <row r="98" spans="24:33" ht="14.4" x14ac:dyDescent="0.3">
      <c r="X98" s="15"/>
      <c r="Y98" s="16"/>
      <c r="Z98" s="17"/>
      <c r="AA98" s="17"/>
      <c r="AB98" s="17"/>
      <c r="AC98" s="17"/>
      <c r="AD98" s="17"/>
      <c r="AE98" s="17"/>
      <c r="AF98" s="15"/>
      <c r="AG98" s="15"/>
    </row>
    <row r="99" spans="24:33" ht="14.4" x14ac:dyDescent="0.3">
      <c r="X99" s="15"/>
      <c r="Y99" s="16"/>
      <c r="Z99" s="17"/>
      <c r="AA99" s="17"/>
      <c r="AB99" s="17"/>
      <c r="AC99" s="17"/>
      <c r="AD99" s="17"/>
      <c r="AE99" s="17"/>
      <c r="AF99" s="15"/>
      <c r="AG99" s="15"/>
    </row>
    <row r="100" spans="24:33" ht="14.4" x14ac:dyDescent="0.3">
      <c r="X100" s="15"/>
      <c r="Y100" s="16"/>
      <c r="Z100" s="17"/>
      <c r="AA100" s="17"/>
      <c r="AB100" s="17"/>
      <c r="AC100" s="17"/>
      <c r="AD100" s="17"/>
      <c r="AE100" s="17"/>
      <c r="AF100" s="15"/>
      <c r="AG100" s="15"/>
    </row>
    <row r="101" spans="24:33" ht="14.4" x14ac:dyDescent="0.3">
      <c r="X101" s="15"/>
      <c r="Y101" s="16"/>
      <c r="Z101" s="17"/>
      <c r="AA101" s="17"/>
      <c r="AB101" s="17"/>
      <c r="AC101" s="17"/>
      <c r="AD101" s="17"/>
      <c r="AE101" s="17"/>
      <c r="AF101" s="15"/>
      <c r="AG101" s="15"/>
    </row>
    <row r="102" spans="24:33" ht="14.4" x14ac:dyDescent="0.3">
      <c r="X102" s="15"/>
      <c r="Y102" s="16"/>
      <c r="Z102" s="17"/>
      <c r="AA102" s="17"/>
      <c r="AB102" s="17"/>
      <c r="AC102" s="17"/>
      <c r="AD102" s="17"/>
      <c r="AE102" s="17"/>
      <c r="AF102" s="15"/>
      <c r="AG102" s="15"/>
    </row>
    <row r="103" spans="24:33" ht="14.4" x14ac:dyDescent="0.3">
      <c r="X103" s="15"/>
      <c r="Y103" s="16"/>
      <c r="Z103" s="17"/>
      <c r="AA103" s="17"/>
      <c r="AB103" s="17"/>
      <c r="AC103" s="17"/>
      <c r="AD103" s="17"/>
      <c r="AE103" s="17"/>
      <c r="AF103" s="15"/>
      <c r="AG103" s="15"/>
    </row>
    <row r="104" spans="24:33" ht="14.4" x14ac:dyDescent="0.3">
      <c r="X104" s="15"/>
      <c r="Y104" s="16"/>
      <c r="Z104" s="17"/>
      <c r="AA104" s="17"/>
      <c r="AB104" s="17"/>
      <c r="AC104" s="17"/>
      <c r="AD104" s="17"/>
      <c r="AE104" s="17"/>
      <c r="AF104" s="15"/>
      <c r="AG104" s="15"/>
    </row>
    <row r="105" spans="24:33" ht="14.4" x14ac:dyDescent="0.3">
      <c r="X105" s="15"/>
      <c r="Y105" s="16"/>
      <c r="Z105" s="17"/>
      <c r="AA105" s="17"/>
      <c r="AB105" s="17"/>
      <c r="AC105" s="17"/>
      <c r="AD105" s="17"/>
      <c r="AE105" s="17"/>
      <c r="AF105" s="15"/>
      <c r="AG105" s="15"/>
    </row>
    <row r="106" spans="24:33" ht="14.4" x14ac:dyDescent="0.3">
      <c r="X106" s="15"/>
      <c r="Y106" s="16"/>
      <c r="Z106" s="17"/>
      <c r="AA106" s="17"/>
      <c r="AB106" s="17"/>
      <c r="AC106" s="17"/>
      <c r="AD106" s="17"/>
      <c r="AE106" s="17"/>
      <c r="AF106" s="15"/>
      <c r="AG106" s="15"/>
    </row>
    <row r="107" spans="24:33" ht="14.4" x14ac:dyDescent="0.3">
      <c r="X107" s="15"/>
      <c r="Y107" s="16"/>
      <c r="Z107" s="17"/>
      <c r="AA107" s="17"/>
      <c r="AB107" s="17"/>
      <c r="AC107" s="17"/>
      <c r="AD107" s="17"/>
      <c r="AE107" s="17"/>
      <c r="AF107" s="15"/>
      <c r="AG107" s="15"/>
    </row>
    <row r="108" spans="24:33" ht="14.4" x14ac:dyDescent="0.3">
      <c r="X108" s="15"/>
      <c r="Y108" s="16"/>
      <c r="Z108" s="17"/>
      <c r="AA108" s="17"/>
      <c r="AB108" s="17"/>
      <c r="AC108" s="17"/>
      <c r="AD108" s="17"/>
      <c r="AE108" s="17"/>
      <c r="AF108" s="15"/>
      <c r="AG108" s="15"/>
    </row>
    <row r="109" spans="24:33" ht="14.4" x14ac:dyDescent="0.3">
      <c r="X109" s="15"/>
      <c r="Y109" s="16"/>
      <c r="Z109" s="17"/>
      <c r="AA109" s="17"/>
      <c r="AB109" s="17"/>
      <c r="AC109" s="17"/>
      <c r="AD109" s="17"/>
      <c r="AE109" s="17"/>
      <c r="AF109" s="15"/>
      <c r="AG109" s="15"/>
    </row>
    <row r="110" spans="24:33" ht="14.4" x14ac:dyDescent="0.3">
      <c r="X110" s="15"/>
      <c r="Y110" s="16"/>
      <c r="Z110" s="17"/>
      <c r="AA110" s="17"/>
      <c r="AB110" s="17"/>
      <c r="AC110" s="17"/>
      <c r="AD110" s="17"/>
      <c r="AE110" s="17"/>
      <c r="AF110" s="15"/>
      <c r="AG110" s="15"/>
    </row>
    <row r="111" spans="24:33" ht="14.4" x14ac:dyDescent="0.3">
      <c r="X111" s="15"/>
      <c r="Y111" s="16"/>
      <c r="Z111" s="17"/>
      <c r="AA111" s="17"/>
      <c r="AB111" s="17"/>
      <c r="AC111" s="17"/>
      <c r="AD111" s="17"/>
      <c r="AE111" s="17"/>
      <c r="AF111" s="15"/>
      <c r="AG111" s="15"/>
    </row>
    <row r="112" spans="24:33" ht="14.4" x14ac:dyDescent="0.3">
      <c r="X112" s="15"/>
      <c r="Y112" s="16"/>
      <c r="Z112" s="17"/>
      <c r="AA112" s="17"/>
      <c r="AB112" s="17"/>
      <c r="AC112" s="17"/>
      <c r="AD112" s="17"/>
      <c r="AE112" s="17"/>
      <c r="AF112" s="15"/>
      <c r="AG112" s="15"/>
    </row>
    <row r="113" spans="24:33" ht="14.4" x14ac:dyDescent="0.3">
      <c r="X113" s="15"/>
      <c r="Y113" s="16"/>
      <c r="Z113" s="17"/>
      <c r="AA113" s="17"/>
      <c r="AB113" s="17"/>
      <c r="AC113" s="17"/>
      <c r="AD113" s="17"/>
      <c r="AE113" s="17"/>
      <c r="AF113" s="15"/>
      <c r="AG113" s="15"/>
    </row>
    <row r="114" spans="24:33" ht="14.4" x14ac:dyDescent="0.3">
      <c r="X114" s="15"/>
      <c r="Y114" s="16"/>
      <c r="Z114" s="17"/>
      <c r="AA114" s="17"/>
      <c r="AB114" s="17"/>
      <c r="AC114" s="17"/>
      <c r="AD114" s="17"/>
      <c r="AE114" s="17"/>
      <c r="AF114" s="15"/>
      <c r="AG114" s="15"/>
    </row>
    <row r="115" spans="24:33" ht="14.4" x14ac:dyDescent="0.3">
      <c r="X115" s="15"/>
      <c r="Y115" s="16"/>
      <c r="Z115" s="17"/>
      <c r="AA115" s="17"/>
      <c r="AB115" s="17"/>
      <c r="AC115" s="17"/>
      <c r="AD115" s="17"/>
      <c r="AE115" s="17"/>
      <c r="AF115" s="15"/>
      <c r="AG115" s="15"/>
    </row>
    <row r="116" spans="24:33" ht="14.4" x14ac:dyDescent="0.3">
      <c r="X116" s="15"/>
      <c r="Y116" s="16"/>
      <c r="Z116" s="17"/>
      <c r="AA116" s="17"/>
      <c r="AB116" s="17"/>
      <c r="AC116" s="17"/>
      <c r="AD116" s="17"/>
      <c r="AE116" s="17"/>
      <c r="AF116" s="15"/>
      <c r="AG116" s="15"/>
    </row>
    <row r="117" spans="24:33" ht="14.4" x14ac:dyDescent="0.3">
      <c r="X117" s="15"/>
      <c r="Y117" s="16"/>
      <c r="Z117" s="17"/>
      <c r="AA117" s="17"/>
      <c r="AB117" s="17"/>
      <c r="AC117" s="17"/>
      <c r="AD117" s="17"/>
      <c r="AE117" s="17"/>
      <c r="AF117" s="15"/>
      <c r="AG117" s="15"/>
    </row>
    <row r="118" spans="24:33" ht="14.4" x14ac:dyDescent="0.3">
      <c r="X118" s="15"/>
      <c r="Y118" s="16"/>
      <c r="Z118" s="17"/>
      <c r="AA118" s="17"/>
      <c r="AB118" s="17"/>
      <c r="AC118" s="17"/>
      <c r="AD118" s="17"/>
      <c r="AE118" s="17"/>
      <c r="AF118" s="15"/>
      <c r="AG118" s="15"/>
    </row>
    <row r="119" spans="24:33" ht="14.4" x14ac:dyDescent="0.3">
      <c r="X119" s="15"/>
      <c r="Y119" s="16"/>
      <c r="Z119" s="17"/>
      <c r="AA119" s="17"/>
      <c r="AB119" s="17"/>
      <c r="AC119" s="17"/>
      <c r="AD119" s="17"/>
      <c r="AE119" s="17"/>
      <c r="AF119" s="15"/>
      <c r="AG119" s="15"/>
    </row>
    <row r="120" spans="24:33" ht="14.4" x14ac:dyDescent="0.3">
      <c r="X120" s="15"/>
      <c r="Y120" s="16"/>
      <c r="Z120" s="17"/>
      <c r="AA120" s="17"/>
      <c r="AB120" s="17"/>
      <c r="AC120" s="17"/>
      <c r="AD120" s="17"/>
      <c r="AE120" s="17"/>
      <c r="AF120" s="15"/>
      <c r="AG120" s="15"/>
    </row>
    <row r="121" spans="24:33" ht="14.4" x14ac:dyDescent="0.3">
      <c r="X121" s="15"/>
      <c r="Y121" s="16"/>
      <c r="Z121" s="17"/>
      <c r="AA121" s="17"/>
      <c r="AB121" s="17"/>
      <c r="AC121" s="17"/>
      <c r="AD121" s="17"/>
      <c r="AE121" s="17"/>
      <c r="AF121" s="15"/>
      <c r="AG121" s="15"/>
    </row>
    <row r="122" spans="24:33" ht="14.4" x14ac:dyDescent="0.3">
      <c r="X122" s="15"/>
      <c r="Y122" s="16"/>
      <c r="Z122" s="17"/>
      <c r="AA122" s="17"/>
      <c r="AB122" s="17"/>
      <c r="AC122" s="17"/>
      <c r="AD122" s="17"/>
      <c r="AE122" s="17"/>
      <c r="AF122" s="15"/>
      <c r="AG122" s="15"/>
    </row>
    <row r="123" spans="24:33" ht="14.4" x14ac:dyDescent="0.3">
      <c r="X123" s="15"/>
      <c r="Y123" s="16"/>
      <c r="Z123" s="17"/>
      <c r="AA123" s="17"/>
      <c r="AB123" s="17"/>
      <c r="AC123" s="17"/>
      <c r="AD123" s="17"/>
      <c r="AE123" s="17"/>
      <c r="AF123" s="15"/>
      <c r="AG123" s="15"/>
    </row>
    <row r="124" spans="24:33" ht="14.4" x14ac:dyDescent="0.3">
      <c r="X124" s="15"/>
      <c r="Y124" s="16"/>
      <c r="Z124" s="17"/>
      <c r="AA124" s="17"/>
      <c r="AB124" s="17"/>
      <c r="AC124" s="17"/>
      <c r="AD124" s="17"/>
      <c r="AE124" s="17"/>
      <c r="AF124" s="15"/>
      <c r="AG124" s="15"/>
    </row>
    <row r="125" spans="24:33" ht="14.4" x14ac:dyDescent="0.3">
      <c r="X125" s="15"/>
      <c r="Y125" s="16"/>
      <c r="Z125" s="17"/>
      <c r="AA125" s="17"/>
      <c r="AB125" s="17"/>
      <c r="AC125" s="17"/>
      <c r="AD125" s="17"/>
      <c r="AE125" s="17"/>
      <c r="AF125" s="15"/>
      <c r="AG125" s="15"/>
    </row>
    <row r="126" spans="24:33" ht="14.4" x14ac:dyDescent="0.3">
      <c r="X126" s="15"/>
      <c r="Y126" s="16"/>
      <c r="Z126" s="17"/>
      <c r="AA126" s="17"/>
      <c r="AB126" s="17"/>
      <c r="AC126" s="17"/>
      <c r="AD126" s="17"/>
      <c r="AE126" s="17"/>
      <c r="AF126" s="15"/>
      <c r="AG126" s="15"/>
    </row>
    <row r="127" spans="24:33" ht="14.4" x14ac:dyDescent="0.3">
      <c r="X127" s="15"/>
      <c r="Y127" s="16"/>
      <c r="Z127" s="17"/>
      <c r="AA127" s="17"/>
      <c r="AB127" s="17"/>
      <c r="AC127" s="17"/>
      <c r="AD127" s="17"/>
      <c r="AE127" s="17"/>
      <c r="AF127" s="15"/>
      <c r="AG127" s="15"/>
    </row>
    <row r="128" spans="24:33" ht="14.4" x14ac:dyDescent="0.3">
      <c r="X128" s="15"/>
      <c r="Y128" s="16"/>
      <c r="Z128" s="17"/>
      <c r="AA128" s="17"/>
      <c r="AB128" s="17"/>
      <c r="AC128" s="17"/>
      <c r="AD128" s="17"/>
      <c r="AE128" s="17"/>
      <c r="AF128" s="15"/>
      <c r="AG128" s="15"/>
    </row>
    <row r="129" spans="24:33" ht="14.4" x14ac:dyDescent="0.3">
      <c r="X129" s="15"/>
      <c r="Y129" s="16"/>
      <c r="Z129" s="17"/>
      <c r="AA129" s="17"/>
      <c r="AB129" s="17"/>
      <c r="AC129" s="17"/>
      <c r="AD129" s="17"/>
      <c r="AE129" s="17"/>
      <c r="AF129" s="15"/>
      <c r="AG129" s="15"/>
    </row>
    <row r="130" spans="24:33" ht="14.4" x14ac:dyDescent="0.3">
      <c r="X130" s="15"/>
      <c r="Y130" s="16"/>
      <c r="Z130" s="17"/>
      <c r="AA130" s="17"/>
      <c r="AB130" s="17"/>
      <c r="AC130" s="17"/>
      <c r="AD130" s="17"/>
      <c r="AE130" s="17"/>
      <c r="AF130" s="15"/>
      <c r="AG130" s="15"/>
    </row>
    <row r="131" spans="24:33" ht="14.4" x14ac:dyDescent="0.3">
      <c r="X131" s="15"/>
      <c r="Y131" s="16"/>
      <c r="Z131" s="17"/>
      <c r="AA131" s="17"/>
      <c r="AB131" s="17"/>
      <c r="AC131" s="17"/>
      <c r="AD131" s="17"/>
      <c r="AE131" s="17"/>
      <c r="AF131" s="15"/>
      <c r="AG131" s="15"/>
    </row>
    <row r="132" spans="24:33" ht="14.4" x14ac:dyDescent="0.3">
      <c r="X132" s="15"/>
      <c r="Y132" s="16"/>
      <c r="Z132" s="17"/>
      <c r="AA132" s="17"/>
      <c r="AB132" s="17"/>
      <c r="AC132" s="17"/>
      <c r="AD132" s="17"/>
      <c r="AE132" s="17"/>
      <c r="AF132" s="15"/>
      <c r="AG132" s="15"/>
    </row>
    <row r="133" spans="24:33" ht="14.4" x14ac:dyDescent="0.3">
      <c r="X133" s="15"/>
      <c r="Y133" s="16"/>
      <c r="Z133" s="17"/>
      <c r="AA133" s="17"/>
      <c r="AB133" s="17"/>
      <c r="AC133" s="17"/>
      <c r="AD133" s="17"/>
      <c r="AE133" s="17"/>
      <c r="AF133" s="15"/>
      <c r="AG133" s="15"/>
    </row>
    <row r="134" spans="24:33" ht="14.4" x14ac:dyDescent="0.3">
      <c r="X134" s="15"/>
      <c r="Y134" s="16"/>
      <c r="Z134" s="17"/>
      <c r="AA134" s="17"/>
      <c r="AB134" s="17"/>
      <c r="AC134" s="17"/>
      <c r="AD134" s="17"/>
      <c r="AE134" s="17"/>
      <c r="AF134" s="15"/>
      <c r="AG134" s="15"/>
    </row>
    <row r="135" spans="24:33" ht="14.4" x14ac:dyDescent="0.3">
      <c r="X135" s="15"/>
      <c r="Y135" s="16"/>
      <c r="Z135" s="17"/>
      <c r="AA135" s="17"/>
      <c r="AB135" s="17"/>
      <c r="AC135" s="17"/>
      <c r="AD135" s="17"/>
      <c r="AE135" s="17"/>
      <c r="AF135" s="15"/>
      <c r="AG135" s="15"/>
    </row>
    <row r="136" spans="24:33" ht="14.4" x14ac:dyDescent="0.3">
      <c r="X136" s="15"/>
      <c r="Y136" s="16"/>
      <c r="Z136" s="17"/>
      <c r="AA136" s="17"/>
      <c r="AB136" s="17"/>
      <c r="AC136" s="17"/>
      <c r="AD136" s="17"/>
      <c r="AE136" s="17"/>
      <c r="AF136" s="15"/>
      <c r="AG136" s="15"/>
    </row>
    <row r="137" spans="24:33" ht="14.4" x14ac:dyDescent="0.3">
      <c r="X137" s="15"/>
      <c r="Y137" s="16"/>
      <c r="Z137" s="17"/>
      <c r="AA137" s="17"/>
      <c r="AB137" s="17"/>
      <c r="AC137" s="17"/>
      <c r="AD137" s="17"/>
      <c r="AE137" s="17"/>
      <c r="AF137" s="15"/>
      <c r="AG137" s="15"/>
    </row>
    <row r="138" spans="24:33" ht="14.4" x14ac:dyDescent="0.3">
      <c r="X138" s="15"/>
      <c r="Y138" s="16"/>
      <c r="Z138" s="17"/>
      <c r="AA138" s="17"/>
      <c r="AB138" s="17"/>
      <c r="AC138" s="17"/>
      <c r="AD138" s="17"/>
      <c r="AE138" s="17"/>
      <c r="AF138" s="15"/>
      <c r="AG138" s="15"/>
    </row>
    <row r="139" spans="24:33" ht="14.4" x14ac:dyDescent="0.3">
      <c r="X139" s="15"/>
      <c r="Y139" s="16"/>
      <c r="Z139" s="17"/>
      <c r="AA139" s="17"/>
      <c r="AB139" s="17"/>
      <c r="AC139" s="17"/>
      <c r="AD139" s="17"/>
      <c r="AE139" s="17"/>
      <c r="AF139" s="15"/>
      <c r="AG139" s="15"/>
    </row>
    <row r="140" spans="24:33" ht="14.4" x14ac:dyDescent="0.3">
      <c r="X140" s="15"/>
      <c r="Y140" s="16"/>
      <c r="Z140" s="17"/>
      <c r="AA140" s="17"/>
      <c r="AB140" s="17"/>
      <c r="AC140" s="17"/>
      <c r="AD140" s="17"/>
      <c r="AE140" s="17"/>
      <c r="AF140" s="15"/>
      <c r="AG140" s="15"/>
    </row>
    <row r="141" spans="24:33" ht="14.4" x14ac:dyDescent="0.3">
      <c r="X141" s="15"/>
      <c r="Y141" s="16"/>
      <c r="Z141" s="17"/>
      <c r="AA141" s="17"/>
      <c r="AB141" s="17"/>
      <c r="AC141" s="17"/>
      <c r="AD141" s="17"/>
      <c r="AE141" s="17"/>
      <c r="AF141" s="15"/>
      <c r="AG141" s="15"/>
    </row>
    <row r="142" spans="24:33" ht="14.4" x14ac:dyDescent="0.3">
      <c r="X142" s="15"/>
      <c r="Y142" s="16"/>
      <c r="Z142" s="17"/>
      <c r="AA142" s="17"/>
      <c r="AB142" s="17"/>
      <c r="AC142" s="17"/>
      <c r="AD142" s="17"/>
      <c r="AE142" s="17"/>
      <c r="AF142" s="15"/>
      <c r="AG142" s="15"/>
    </row>
    <row r="143" spans="24:33" ht="14.4" x14ac:dyDescent="0.3">
      <c r="X143" s="15"/>
      <c r="Y143" s="16"/>
      <c r="Z143" s="17"/>
      <c r="AA143" s="17"/>
      <c r="AB143" s="17"/>
      <c r="AC143" s="17"/>
      <c r="AD143" s="17"/>
      <c r="AE143" s="17"/>
      <c r="AF143" s="15"/>
      <c r="AG143" s="15"/>
    </row>
    <row r="144" spans="24:33" ht="14.4" x14ac:dyDescent="0.3">
      <c r="X144" s="15"/>
      <c r="Y144" s="16"/>
      <c r="Z144" s="17"/>
      <c r="AA144" s="17"/>
      <c r="AB144" s="17"/>
      <c r="AC144" s="17"/>
      <c r="AD144" s="17"/>
      <c r="AE144" s="17"/>
      <c r="AF144" s="15"/>
      <c r="AG144" s="15"/>
    </row>
    <row r="145" spans="24:33" ht="14.4" x14ac:dyDescent="0.3">
      <c r="X145" s="15"/>
      <c r="Y145" s="16"/>
      <c r="Z145" s="17"/>
      <c r="AA145" s="17"/>
      <c r="AB145" s="17"/>
      <c r="AC145" s="17"/>
      <c r="AD145" s="17"/>
      <c r="AE145" s="17"/>
      <c r="AF145" s="15"/>
      <c r="AG145" s="15"/>
    </row>
    <row r="146" spans="24:33" ht="14.4" x14ac:dyDescent="0.3">
      <c r="X146" s="15"/>
      <c r="Y146" s="16"/>
      <c r="Z146" s="17"/>
      <c r="AA146" s="17"/>
      <c r="AB146" s="17"/>
      <c r="AC146" s="17"/>
      <c r="AD146" s="17"/>
      <c r="AE146" s="17"/>
      <c r="AF146" s="15"/>
      <c r="AG146" s="15"/>
    </row>
    <row r="147" spans="24:33" ht="14.4" x14ac:dyDescent="0.3">
      <c r="X147" s="15"/>
      <c r="Y147" s="16"/>
      <c r="Z147" s="17"/>
      <c r="AA147" s="17"/>
      <c r="AB147" s="17"/>
      <c r="AC147" s="17"/>
      <c r="AD147" s="17"/>
      <c r="AE147" s="17"/>
      <c r="AF147" s="15"/>
      <c r="AG147" s="15"/>
    </row>
    <row r="148" spans="24:33" ht="14.4" x14ac:dyDescent="0.3">
      <c r="X148" s="15"/>
      <c r="Y148" s="16"/>
      <c r="Z148" s="17"/>
      <c r="AA148" s="17"/>
      <c r="AB148" s="17"/>
      <c r="AC148" s="17"/>
      <c r="AD148" s="17"/>
      <c r="AE148" s="17"/>
      <c r="AF148" s="15"/>
      <c r="AG148" s="15"/>
    </row>
    <row r="149" spans="24:33" ht="14.4" x14ac:dyDescent="0.3">
      <c r="X149" s="15"/>
      <c r="Y149" s="16"/>
      <c r="Z149" s="17"/>
      <c r="AA149" s="17"/>
      <c r="AB149" s="17"/>
      <c r="AC149" s="17"/>
      <c r="AD149" s="17"/>
      <c r="AE149" s="17"/>
      <c r="AF149" s="15"/>
      <c r="AG149" s="15"/>
    </row>
    <row r="150" spans="24:33" ht="14.4" x14ac:dyDescent="0.3">
      <c r="X150" s="15"/>
      <c r="Y150" s="16"/>
      <c r="Z150" s="17"/>
      <c r="AA150" s="17"/>
      <c r="AB150" s="17"/>
      <c r="AC150" s="17"/>
      <c r="AD150" s="17"/>
      <c r="AE150" s="17"/>
      <c r="AF150" s="15"/>
      <c r="AG150" s="15"/>
    </row>
    <row r="151" spans="24:33" ht="14.4" x14ac:dyDescent="0.3">
      <c r="X151" s="15"/>
      <c r="Y151" s="16"/>
      <c r="Z151" s="17"/>
      <c r="AA151" s="17"/>
      <c r="AB151" s="17"/>
      <c r="AC151" s="17"/>
      <c r="AD151" s="17"/>
      <c r="AE151" s="17"/>
      <c r="AF151" s="15"/>
      <c r="AG151" s="15"/>
    </row>
    <row r="152" spans="24:33" ht="14.4" x14ac:dyDescent="0.3">
      <c r="X152" s="15"/>
      <c r="Y152" s="16"/>
      <c r="Z152" s="17"/>
      <c r="AA152" s="17"/>
      <c r="AB152" s="17"/>
      <c r="AC152" s="17"/>
      <c r="AD152" s="17"/>
      <c r="AE152" s="17"/>
      <c r="AF152" s="15"/>
      <c r="AG152" s="15"/>
    </row>
    <row r="153" spans="24:33" ht="14.4" x14ac:dyDescent="0.3">
      <c r="X153" s="15"/>
      <c r="Y153" s="16"/>
      <c r="Z153" s="17"/>
      <c r="AA153" s="17"/>
      <c r="AB153" s="17"/>
      <c r="AC153" s="17"/>
      <c r="AD153" s="17"/>
      <c r="AE153" s="17"/>
      <c r="AF153" s="15"/>
      <c r="AG153" s="15"/>
    </row>
    <row r="154" spans="24:33" ht="14.4" x14ac:dyDescent="0.3">
      <c r="X154" s="15"/>
      <c r="Y154" s="16"/>
      <c r="Z154" s="17"/>
      <c r="AA154" s="17"/>
      <c r="AB154" s="17"/>
      <c r="AC154" s="17"/>
      <c r="AD154" s="17"/>
      <c r="AE154" s="17"/>
      <c r="AF154" s="15"/>
      <c r="AG154" s="15"/>
    </row>
    <row r="155" spans="24:33" ht="14.4" x14ac:dyDescent="0.3">
      <c r="X155" s="15"/>
      <c r="Y155" s="16"/>
      <c r="Z155" s="17"/>
      <c r="AA155" s="17"/>
      <c r="AB155" s="17"/>
      <c r="AC155" s="17"/>
      <c r="AD155" s="17"/>
      <c r="AE155" s="17"/>
      <c r="AF155" s="15"/>
      <c r="AG155" s="15"/>
    </row>
    <row r="156" spans="24:33" ht="14.4" x14ac:dyDescent="0.3">
      <c r="X156" s="15"/>
      <c r="Y156" s="16"/>
      <c r="Z156" s="17"/>
      <c r="AA156" s="17"/>
      <c r="AB156" s="17"/>
      <c r="AC156" s="17"/>
      <c r="AD156" s="17"/>
      <c r="AE156" s="17"/>
      <c r="AF156" s="15"/>
      <c r="AG156" s="15"/>
    </row>
    <row r="157" spans="24:33" ht="14.4" x14ac:dyDescent="0.3">
      <c r="X157" s="15"/>
      <c r="Y157" s="16"/>
      <c r="Z157" s="17"/>
      <c r="AA157" s="17"/>
      <c r="AB157" s="17"/>
      <c r="AC157" s="17"/>
      <c r="AD157" s="17"/>
      <c r="AE157" s="17"/>
      <c r="AF157" s="15"/>
      <c r="AG157" s="15"/>
    </row>
    <row r="158" spans="24:33" ht="14.4" x14ac:dyDescent="0.3">
      <c r="X158" s="15"/>
      <c r="Y158" s="16"/>
      <c r="Z158" s="17"/>
      <c r="AA158" s="17"/>
      <c r="AB158" s="17"/>
      <c r="AC158" s="17"/>
      <c r="AD158" s="17"/>
      <c r="AE158" s="17"/>
      <c r="AF158" s="15"/>
      <c r="AG158" s="15"/>
    </row>
    <row r="159" spans="24:33" ht="14.4" x14ac:dyDescent="0.3">
      <c r="X159" s="15"/>
      <c r="Y159" s="16"/>
      <c r="Z159" s="17"/>
      <c r="AA159" s="17"/>
      <c r="AB159" s="17"/>
      <c r="AC159" s="17"/>
      <c r="AD159" s="17"/>
      <c r="AE159" s="17"/>
      <c r="AF159" s="15"/>
      <c r="AG159" s="15"/>
    </row>
    <row r="160" spans="24:33" ht="14.4" x14ac:dyDescent="0.3">
      <c r="X160" s="15"/>
      <c r="Y160" s="16"/>
      <c r="Z160" s="17"/>
      <c r="AA160" s="17"/>
      <c r="AB160" s="17"/>
      <c r="AC160" s="17"/>
      <c r="AD160" s="17"/>
      <c r="AE160" s="17"/>
      <c r="AF160" s="15"/>
      <c r="AG160" s="15"/>
    </row>
    <row r="161" spans="24:33" ht="14.4" x14ac:dyDescent="0.3">
      <c r="X161" s="15"/>
      <c r="Y161" s="16"/>
      <c r="Z161" s="17"/>
      <c r="AA161" s="17"/>
      <c r="AB161" s="17"/>
      <c r="AC161" s="17"/>
      <c r="AD161" s="17"/>
      <c r="AE161" s="17"/>
      <c r="AF161" s="15"/>
      <c r="AG161" s="15"/>
    </row>
    <row r="162" spans="24:33" ht="14.4" x14ac:dyDescent="0.3">
      <c r="X162" s="15"/>
      <c r="Y162" s="16"/>
      <c r="Z162" s="17"/>
      <c r="AA162" s="17"/>
      <c r="AB162" s="17"/>
      <c r="AC162" s="17"/>
      <c r="AD162" s="17"/>
      <c r="AE162" s="17"/>
      <c r="AF162" s="15"/>
      <c r="AG162" s="15"/>
    </row>
    <row r="163" spans="24:33" ht="14.4" x14ac:dyDescent="0.3">
      <c r="X163" s="15"/>
      <c r="Y163" s="16"/>
      <c r="Z163" s="17"/>
      <c r="AA163" s="17"/>
      <c r="AB163" s="17"/>
      <c r="AC163" s="17"/>
      <c r="AD163" s="17"/>
      <c r="AE163" s="17"/>
      <c r="AF163" s="15"/>
      <c r="AG163" s="15"/>
    </row>
    <row r="164" spans="24:33" ht="14.4" x14ac:dyDescent="0.3">
      <c r="X164" s="15"/>
      <c r="Y164" s="16"/>
      <c r="Z164" s="17"/>
      <c r="AA164" s="17"/>
      <c r="AB164" s="17"/>
      <c r="AC164" s="17"/>
      <c r="AD164" s="17"/>
      <c r="AE164" s="17"/>
      <c r="AF164" s="15"/>
      <c r="AG164" s="15"/>
    </row>
    <row r="165" spans="24:33" ht="14.4" x14ac:dyDescent="0.3">
      <c r="X165" s="15"/>
      <c r="Y165" s="16"/>
      <c r="Z165" s="17"/>
      <c r="AA165" s="17"/>
      <c r="AB165" s="17"/>
      <c r="AC165" s="17"/>
      <c r="AD165" s="17"/>
      <c r="AE165" s="17"/>
      <c r="AF165" s="15"/>
      <c r="AG165" s="15"/>
    </row>
    <row r="166" spans="24:33" ht="14.4" x14ac:dyDescent="0.3">
      <c r="X166" s="15"/>
      <c r="Y166" s="16"/>
      <c r="Z166" s="17"/>
      <c r="AA166" s="17"/>
      <c r="AB166" s="17"/>
      <c r="AC166" s="17"/>
      <c r="AD166" s="17"/>
      <c r="AE166" s="17"/>
      <c r="AF166" s="15"/>
      <c r="AG166" s="15"/>
    </row>
    <row r="167" spans="24:33" ht="14.4" x14ac:dyDescent="0.3">
      <c r="X167" s="15"/>
      <c r="Y167" s="16"/>
      <c r="Z167" s="17"/>
      <c r="AA167" s="17"/>
      <c r="AB167" s="17"/>
      <c r="AC167" s="17"/>
      <c r="AD167" s="17"/>
      <c r="AE167" s="17"/>
      <c r="AF167" s="15"/>
      <c r="AG167" s="15"/>
    </row>
    <row r="168" spans="24:33" ht="14.4" x14ac:dyDescent="0.3">
      <c r="X168" s="15"/>
      <c r="Y168" s="16"/>
      <c r="Z168" s="17"/>
      <c r="AA168" s="17"/>
      <c r="AB168" s="17"/>
      <c r="AC168" s="17"/>
      <c r="AD168" s="17"/>
      <c r="AE168" s="17"/>
      <c r="AF168" s="15"/>
      <c r="AG168" s="15"/>
    </row>
    <row r="169" spans="24:33" ht="14.4" x14ac:dyDescent="0.3">
      <c r="X169" s="15"/>
      <c r="Y169" s="16"/>
      <c r="Z169" s="17"/>
      <c r="AA169" s="17"/>
      <c r="AB169" s="17"/>
      <c r="AC169" s="17"/>
      <c r="AD169" s="17"/>
      <c r="AE169" s="17"/>
      <c r="AF169" s="15"/>
      <c r="AG169" s="15"/>
    </row>
    <row r="170" spans="24:33" ht="14.4" x14ac:dyDescent="0.3">
      <c r="X170" s="15"/>
      <c r="Y170" s="16"/>
      <c r="Z170" s="17"/>
      <c r="AA170" s="17"/>
      <c r="AB170" s="17"/>
      <c r="AC170" s="17"/>
      <c r="AD170" s="17"/>
      <c r="AE170" s="17"/>
      <c r="AF170" s="15"/>
      <c r="AG170" s="15"/>
    </row>
    <row r="171" spans="24:33" ht="14.4" x14ac:dyDescent="0.3">
      <c r="X171" s="15"/>
      <c r="Y171" s="16"/>
      <c r="Z171" s="17"/>
      <c r="AA171" s="17"/>
      <c r="AB171" s="17"/>
      <c r="AC171" s="17"/>
      <c r="AD171" s="17"/>
      <c r="AE171" s="17"/>
      <c r="AF171" s="15"/>
      <c r="AG171" s="15"/>
    </row>
    <row r="172" spans="24:33" ht="14.4" x14ac:dyDescent="0.3">
      <c r="X172" s="15"/>
      <c r="Y172" s="16"/>
      <c r="Z172" s="17"/>
      <c r="AA172" s="17"/>
      <c r="AB172" s="17"/>
      <c r="AC172" s="17"/>
      <c r="AD172" s="17"/>
      <c r="AE172" s="17"/>
      <c r="AF172" s="15"/>
      <c r="AG172" s="15"/>
    </row>
    <row r="173" spans="24:33" ht="14.4" x14ac:dyDescent="0.3">
      <c r="X173" s="15"/>
      <c r="Y173" s="16"/>
      <c r="Z173" s="17"/>
      <c r="AA173" s="17"/>
      <c r="AB173" s="17"/>
      <c r="AC173" s="17"/>
      <c r="AD173" s="17"/>
      <c r="AE173" s="17"/>
      <c r="AF173" s="15"/>
      <c r="AG173" s="15"/>
    </row>
    <row r="174" spans="24:33" ht="14.4" x14ac:dyDescent="0.3">
      <c r="X174" s="15"/>
      <c r="Y174" s="16"/>
      <c r="Z174" s="17"/>
      <c r="AA174" s="17"/>
      <c r="AB174" s="17"/>
      <c r="AC174" s="17"/>
      <c r="AD174" s="17"/>
      <c r="AE174" s="17"/>
      <c r="AF174" s="15"/>
      <c r="AG174" s="15"/>
    </row>
    <row r="175" spans="24:33" ht="14.4" x14ac:dyDescent="0.3">
      <c r="X175" s="15"/>
      <c r="Y175" s="16"/>
      <c r="Z175" s="17"/>
      <c r="AA175" s="17"/>
      <c r="AB175" s="17"/>
      <c r="AC175" s="17"/>
      <c r="AD175" s="17"/>
      <c r="AE175" s="17"/>
      <c r="AF175" s="15"/>
      <c r="AG175" s="15"/>
    </row>
    <row r="176" spans="24:33" ht="14.4" x14ac:dyDescent="0.3">
      <c r="X176" s="15"/>
      <c r="Y176" s="16"/>
      <c r="Z176" s="17"/>
      <c r="AA176" s="17"/>
      <c r="AB176" s="17"/>
      <c r="AC176" s="17"/>
      <c r="AD176" s="17"/>
      <c r="AE176" s="17"/>
      <c r="AF176" s="15"/>
      <c r="AG176" s="15"/>
    </row>
    <row r="177" spans="24:33" ht="14.4" x14ac:dyDescent="0.3">
      <c r="X177" s="15"/>
      <c r="Y177" s="16"/>
      <c r="Z177" s="17"/>
      <c r="AA177" s="17"/>
      <c r="AB177" s="17"/>
      <c r="AC177" s="17"/>
      <c r="AD177" s="17"/>
      <c r="AE177" s="17"/>
      <c r="AF177" s="15"/>
      <c r="AG177" s="15"/>
    </row>
    <row r="178" spans="24:33" ht="14.4" x14ac:dyDescent="0.3">
      <c r="X178" s="15"/>
      <c r="Y178" s="16"/>
      <c r="Z178" s="17"/>
      <c r="AA178" s="17"/>
      <c r="AB178" s="17"/>
      <c r="AC178" s="17"/>
      <c r="AD178" s="17"/>
      <c r="AE178" s="17"/>
      <c r="AF178" s="15"/>
      <c r="AG178" s="15"/>
    </row>
    <row r="179" spans="24:33" ht="14.4" x14ac:dyDescent="0.3">
      <c r="X179" s="15"/>
      <c r="Y179" s="16"/>
      <c r="Z179" s="17"/>
      <c r="AA179" s="17"/>
      <c r="AB179" s="17"/>
      <c r="AC179" s="17"/>
      <c r="AD179" s="17"/>
      <c r="AE179" s="17"/>
      <c r="AF179" s="15"/>
      <c r="AG179" s="15"/>
    </row>
    <row r="180" spans="24:33" ht="14.4" x14ac:dyDescent="0.3">
      <c r="X180" s="15"/>
      <c r="Y180" s="16"/>
      <c r="Z180" s="17"/>
      <c r="AA180" s="17"/>
      <c r="AB180" s="17"/>
      <c r="AC180" s="17"/>
      <c r="AD180" s="17"/>
      <c r="AE180" s="17"/>
      <c r="AF180" s="15"/>
      <c r="AG180" s="15"/>
    </row>
    <row r="181" spans="24:33" ht="14.4" x14ac:dyDescent="0.3">
      <c r="X181" s="15"/>
      <c r="Y181" s="16"/>
      <c r="Z181" s="17"/>
      <c r="AA181" s="17"/>
      <c r="AB181" s="17"/>
      <c r="AC181" s="17"/>
      <c r="AD181" s="17"/>
      <c r="AE181" s="17"/>
      <c r="AF181" s="15"/>
      <c r="AG181" s="15"/>
    </row>
    <row r="182" spans="24:33" ht="14.4" x14ac:dyDescent="0.3">
      <c r="X182" s="15"/>
      <c r="Y182" s="16"/>
      <c r="Z182" s="17"/>
      <c r="AA182" s="17"/>
      <c r="AB182" s="17"/>
      <c r="AC182" s="17"/>
      <c r="AD182" s="17"/>
      <c r="AE182" s="17"/>
      <c r="AF182" s="15"/>
      <c r="AG182" s="15"/>
    </row>
    <row r="183" spans="24:33" ht="14.4" x14ac:dyDescent="0.3">
      <c r="X183" s="15"/>
      <c r="Y183" s="16"/>
      <c r="Z183" s="17"/>
      <c r="AA183" s="17"/>
      <c r="AB183" s="17"/>
      <c r="AC183" s="17"/>
      <c r="AD183" s="17"/>
      <c r="AE183" s="17"/>
      <c r="AF183" s="15"/>
      <c r="AG183" s="15"/>
    </row>
    <row r="184" spans="24:33" ht="14.4" x14ac:dyDescent="0.3">
      <c r="X184" s="15"/>
      <c r="Y184" s="16"/>
      <c r="Z184" s="17"/>
      <c r="AA184" s="17"/>
      <c r="AB184" s="17"/>
      <c r="AC184" s="17"/>
      <c r="AD184" s="17"/>
      <c r="AE184" s="17"/>
      <c r="AF184" s="15"/>
      <c r="AG184" s="15"/>
    </row>
    <row r="185" spans="24:33" ht="14.4" x14ac:dyDescent="0.3">
      <c r="X185" s="15"/>
      <c r="Y185" s="16"/>
      <c r="Z185" s="17"/>
      <c r="AA185" s="17"/>
      <c r="AB185" s="17"/>
      <c r="AC185" s="17"/>
      <c r="AD185" s="17"/>
      <c r="AE185" s="17"/>
      <c r="AF185" s="15"/>
      <c r="AG185" s="15"/>
    </row>
    <row r="186" spans="24:33" ht="14.4" x14ac:dyDescent="0.3">
      <c r="X186" s="15"/>
      <c r="Y186" s="16"/>
      <c r="Z186" s="17"/>
      <c r="AA186" s="17"/>
      <c r="AB186" s="17"/>
      <c r="AC186" s="17"/>
      <c r="AD186" s="17"/>
      <c r="AE186" s="17"/>
      <c r="AF186" s="15"/>
      <c r="AG186" s="15"/>
    </row>
    <row r="187" spans="24:33" ht="14.4" x14ac:dyDescent="0.3">
      <c r="X187" s="15"/>
      <c r="Y187" s="16"/>
      <c r="Z187" s="17"/>
      <c r="AA187" s="17"/>
      <c r="AB187" s="17"/>
      <c r="AC187" s="17"/>
      <c r="AD187" s="17"/>
      <c r="AE187" s="17"/>
      <c r="AF187" s="15"/>
      <c r="AG187" s="15"/>
    </row>
    <row r="188" spans="24:33" ht="14.4" x14ac:dyDescent="0.3">
      <c r="X188" s="15"/>
      <c r="Y188" s="16"/>
      <c r="Z188" s="17"/>
      <c r="AA188" s="17"/>
      <c r="AB188" s="17"/>
      <c r="AC188" s="17"/>
      <c r="AD188" s="17"/>
      <c r="AE188" s="17"/>
      <c r="AF188" s="15"/>
      <c r="AG188" s="15"/>
    </row>
    <row r="189" spans="24:33" ht="14.4" x14ac:dyDescent="0.3">
      <c r="X189" s="15"/>
      <c r="Y189" s="16"/>
      <c r="Z189" s="17"/>
      <c r="AA189" s="17"/>
      <c r="AB189" s="17"/>
      <c r="AC189" s="17"/>
      <c r="AD189" s="17"/>
      <c r="AE189" s="17"/>
      <c r="AF189" s="15"/>
      <c r="AG189" s="15"/>
    </row>
    <row r="190" spans="24:33" ht="14.4" x14ac:dyDescent="0.3">
      <c r="X190" s="15"/>
      <c r="Y190" s="16"/>
      <c r="Z190" s="17"/>
      <c r="AA190" s="17"/>
      <c r="AB190" s="17"/>
      <c r="AC190" s="17"/>
      <c r="AD190" s="17"/>
      <c r="AE190" s="17"/>
      <c r="AF190" s="15"/>
      <c r="AG190" s="15"/>
    </row>
    <row r="191" spans="24:33" ht="14.4" x14ac:dyDescent="0.3">
      <c r="X191" s="15"/>
      <c r="Y191" s="16"/>
      <c r="Z191" s="17"/>
      <c r="AA191" s="17"/>
      <c r="AB191" s="17"/>
      <c r="AC191" s="17"/>
      <c r="AD191" s="17"/>
      <c r="AE191" s="17"/>
      <c r="AF191" s="15"/>
      <c r="AG191" s="15"/>
    </row>
    <row r="192" spans="24:33" ht="14.4" x14ac:dyDescent="0.3">
      <c r="X192" s="15"/>
      <c r="Y192" s="16"/>
      <c r="Z192" s="17"/>
      <c r="AA192" s="17"/>
      <c r="AB192" s="17"/>
      <c r="AC192" s="17"/>
      <c r="AD192" s="17"/>
      <c r="AE192" s="17"/>
      <c r="AF192" s="15"/>
      <c r="AG192" s="15"/>
    </row>
    <row r="193" spans="24:33" ht="14.4" x14ac:dyDescent="0.3">
      <c r="X193" s="15"/>
      <c r="Y193" s="16"/>
      <c r="Z193" s="17"/>
      <c r="AA193" s="17"/>
      <c r="AB193" s="17"/>
      <c r="AC193" s="17"/>
      <c r="AD193" s="17"/>
      <c r="AE193" s="17"/>
      <c r="AF193" s="15"/>
      <c r="AG193" s="15"/>
    </row>
    <row r="194" spans="24:33" ht="14.4" x14ac:dyDescent="0.3">
      <c r="X194" s="15"/>
      <c r="Y194" s="16"/>
      <c r="Z194" s="17"/>
      <c r="AA194" s="17"/>
      <c r="AB194" s="17"/>
      <c r="AC194" s="17"/>
      <c r="AD194" s="17"/>
      <c r="AE194" s="17"/>
      <c r="AF194" s="15"/>
      <c r="AG194" s="15"/>
    </row>
    <row r="195" spans="24:33" ht="14.4" x14ac:dyDescent="0.3">
      <c r="X195" s="15"/>
      <c r="Y195" s="16"/>
      <c r="Z195" s="17"/>
      <c r="AA195" s="17"/>
      <c r="AB195" s="17"/>
      <c r="AC195" s="17"/>
      <c r="AD195" s="17"/>
      <c r="AE195" s="17"/>
      <c r="AF195" s="15"/>
      <c r="AG195" s="15"/>
    </row>
    <row r="196" spans="24:33" ht="14.4" x14ac:dyDescent="0.3">
      <c r="X196" s="15"/>
      <c r="Y196" s="16"/>
      <c r="Z196" s="17"/>
      <c r="AA196" s="17"/>
      <c r="AB196" s="17"/>
      <c r="AC196" s="17"/>
      <c r="AD196" s="17"/>
      <c r="AE196" s="17"/>
      <c r="AF196" s="15"/>
      <c r="AG196" s="15"/>
    </row>
    <row r="197" spans="24:33" ht="14.4" x14ac:dyDescent="0.3">
      <c r="X197" s="15"/>
      <c r="Y197" s="16"/>
      <c r="Z197" s="17"/>
      <c r="AA197" s="17"/>
      <c r="AB197" s="17"/>
      <c r="AC197" s="17"/>
      <c r="AD197" s="17"/>
      <c r="AE197" s="17"/>
      <c r="AF197" s="15"/>
      <c r="AG197" s="15"/>
    </row>
    <row r="198" spans="24:33" ht="14.4" x14ac:dyDescent="0.3">
      <c r="X198" s="15"/>
      <c r="Y198" s="16"/>
      <c r="Z198" s="17"/>
      <c r="AA198" s="17"/>
      <c r="AB198" s="17"/>
      <c r="AC198" s="17"/>
      <c r="AD198" s="17"/>
      <c r="AE198" s="17"/>
      <c r="AF198" s="15"/>
      <c r="AG198" s="15"/>
    </row>
    <row r="199" spans="24:33" ht="14.4" x14ac:dyDescent="0.3">
      <c r="X199" s="15"/>
      <c r="Y199" s="16"/>
      <c r="Z199" s="17"/>
      <c r="AA199" s="17"/>
      <c r="AB199" s="17"/>
      <c r="AC199" s="17"/>
      <c r="AD199" s="17"/>
      <c r="AE199" s="17"/>
      <c r="AF199" s="15"/>
      <c r="AG199" s="15"/>
    </row>
    <row r="200" spans="24:33" ht="14.4" x14ac:dyDescent="0.3">
      <c r="X200" s="15"/>
      <c r="Y200" s="16"/>
      <c r="Z200" s="17"/>
      <c r="AA200" s="17"/>
      <c r="AB200" s="17"/>
      <c r="AC200" s="17"/>
      <c r="AD200" s="17"/>
      <c r="AE200" s="17"/>
      <c r="AF200" s="15"/>
      <c r="AG200" s="15"/>
    </row>
    <row r="201" spans="24:33" ht="14.4" x14ac:dyDescent="0.3">
      <c r="X201" s="15"/>
      <c r="Y201" s="16"/>
      <c r="Z201" s="17"/>
      <c r="AA201" s="17"/>
      <c r="AB201" s="17"/>
      <c r="AC201" s="17"/>
      <c r="AD201" s="17"/>
      <c r="AE201" s="17"/>
      <c r="AF201" s="15"/>
      <c r="AG201" s="15"/>
    </row>
    <row r="202" spans="24:33" ht="14.4" x14ac:dyDescent="0.3">
      <c r="X202" s="15"/>
      <c r="Y202" s="16"/>
      <c r="Z202" s="17"/>
      <c r="AA202" s="17"/>
      <c r="AB202" s="17"/>
      <c r="AC202" s="17"/>
      <c r="AD202" s="17"/>
      <c r="AE202" s="17"/>
      <c r="AF202" s="15"/>
      <c r="AG202" s="15"/>
    </row>
    <row r="203" spans="24:33" ht="14.4" x14ac:dyDescent="0.3">
      <c r="X203" s="15"/>
      <c r="Y203" s="16"/>
      <c r="Z203" s="17"/>
      <c r="AA203" s="17"/>
      <c r="AB203" s="17"/>
      <c r="AC203" s="17"/>
      <c r="AD203" s="17"/>
      <c r="AE203" s="17"/>
      <c r="AF203" s="15"/>
      <c r="AG203" s="15"/>
    </row>
    <row r="204" spans="24:33" ht="14.4" x14ac:dyDescent="0.3">
      <c r="X204" s="15"/>
      <c r="Y204" s="16"/>
      <c r="Z204" s="17"/>
      <c r="AA204" s="17"/>
      <c r="AB204" s="17"/>
      <c r="AC204" s="17"/>
      <c r="AD204" s="17"/>
      <c r="AE204" s="17"/>
      <c r="AF204" s="15"/>
      <c r="AG204" s="15"/>
    </row>
    <row r="205" spans="24:33" ht="14.4" x14ac:dyDescent="0.3">
      <c r="X205" s="15"/>
      <c r="Y205" s="16"/>
      <c r="Z205" s="17"/>
      <c r="AA205" s="17"/>
      <c r="AB205" s="17"/>
      <c r="AC205" s="17"/>
      <c r="AD205" s="17"/>
      <c r="AE205" s="17"/>
      <c r="AF205" s="15"/>
      <c r="AG205" s="15"/>
    </row>
    <row r="206" spans="24:33" ht="14.4" x14ac:dyDescent="0.3">
      <c r="X206" s="15"/>
      <c r="Y206" s="16"/>
      <c r="Z206" s="17"/>
      <c r="AA206" s="17"/>
      <c r="AB206" s="17"/>
      <c r="AC206" s="17"/>
      <c r="AD206" s="17"/>
      <c r="AE206" s="17"/>
      <c r="AF206" s="15"/>
      <c r="AG206" s="15"/>
    </row>
    <row r="207" spans="24:33" ht="14.4" x14ac:dyDescent="0.3">
      <c r="X207" s="15"/>
      <c r="Y207" s="16"/>
      <c r="Z207" s="17"/>
      <c r="AA207" s="17"/>
      <c r="AB207" s="17"/>
      <c r="AC207" s="17"/>
      <c r="AD207" s="17"/>
      <c r="AE207" s="17"/>
      <c r="AF207" s="15"/>
      <c r="AG207" s="15"/>
    </row>
    <row r="208" spans="24:33" ht="14.4" x14ac:dyDescent="0.3">
      <c r="X208" s="15"/>
      <c r="Y208" s="16"/>
      <c r="Z208" s="17"/>
      <c r="AA208" s="17"/>
      <c r="AB208" s="17"/>
      <c r="AC208" s="17"/>
      <c r="AD208" s="17"/>
      <c r="AE208" s="17"/>
      <c r="AF208" s="15"/>
      <c r="AG208" s="15"/>
    </row>
    <row r="209" spans="24:33" ht="14.4" x14ac:dyDescent="0.3">
      <c r="X209" s="15"/>
      <c r="Y209" s="16"/>
      <c r="Z209" s="17"/>
      <c r="AA209" s="17"/>
      <c r="AB209" s="17"/>
      <c r="AC209" s="17"/>
      <c r="AD209" s="17"/>
      <c r="AE209" s="17"/>
      <c r="AF209" s="15"/>
      <c r="AG209" s="15"/>
    </row>
    <row r="210" spans="24:33" ht="14.4" x14ac:dyDescent="0.3">
      <c r="X210" s="15"/>
      <c r="Y210" s="16"/>
      <c r="Z210" s="17"/>
      <c r="AA210" s="17"/>
      <c r="AB210" s="17"/>
      <c r="AC210" s="17"/>
      <c r="AD210" s="17"/>
      <c r="AE210" s="17"/>
      <c r="AF210" s="15"/>
      <c r="AG210" s="15"/>
    </row>
    <row r="211" spans="24:33" ht="14.4" x14ac:dyDescent="0.3">
      <c r="X211" s="15"/>
      <c r="Y211" s="16"/>
      <c r="Z211" s="17"/>
      <c r="AA211" s="17"/>
      <c r="AB211" s="17"/>
      <c r="AC211" s="17"/>
      <c r="AD211" s="17"/>
      <c r="AE211" s="17"/>
      <c r="AF211" s="15"/>
      <c r="AG211" s="15"/>
    </row>
    <row r="212" spans="24:33" ht="14.4" x14ac:dyDescent="0.3">
      <c r="X212" s="15"/>
      <c r="Y212" s="16"/>
      <c r="Z212" s="17"/>
      <c r="AA212" s="17"/>
      <c r="AB212" s="17"/>
      <c r="AC212" s="17"/>
      <c r="AD212" s="17"/>
      <c r="AE212" s="17"/>
      <c r="AF212" s="15"/>
      <c r="AG212" s="15"/>
    </row>
    <row r="213" spans="24:33" ht="14.4" x14ac:dyDescent="0.3">
      <c r="X213" s="15"/>
      <c r="Y213" s="16"/>
      <c r="Z213" s="17"/>
      <c r="AA213" s="17"/>
      <c r="AB213" s="17"/>
      <c r="AC213" s="17"/>
      <c r="AD213" s="17"/>
      <c r="AE213" s="17"/>
      <c r="AF213" s="15"/>
      <c r="AG213" s="15"/>
    </row>
    <row r="214" spans="24:33" ht="14.4" x14ac:dyDescent="0.3">
      <c r="X214" s="15"/>
      <c r="Y214" s="16"/>
      <c r="Z214" s="17"/>
      <c r="AA214" s="17"/>
      <c r="AB214" s="17"/>
      <c r="AC214" s="17"/>
      <c r="AD214" s="17"/>
      <c r="AE214" s="17"/>
      <c r="AF214" s="15"/>
      <c r="AG214" s="15"/>
    </row>
    <row r="215" spans="24:33" ht="14.4" x14ac:dyDescent="0.3">
      <c r="X215" s="15"/>
      <c r="Y215" s="16"/>
      <c r="Z215" s="17"/>
      <c r="AA215" s="17"/>
      <c r="AB215" s="17"/>
      <c r="AC215" s="17"/>
      <c r="AD215" s="17"/>
      <c r="AE215" s="17"/>
      <c r="AF215" s="15"/>
      <c r="AG215" s="15"/>
    </row>
    <row r="216" spans="24:33" ht="14.4" x14ac:dyDescent="0.3">
      <c r="X216" s="15"/>
      <c r="Y216" s="16"/>
      <c r="Z216" s="17"/>
      <c r="AA216" s="17"/>
      <c r="AB216" s="17"/>
      <c r="AC216" s="17"/>
      <c r="AD216" s="17"/>
      <c r="AE216" s="17"/>
      <c r="AF216" s="15"/>
      <c r="AG216" s="15"/>
    </row>
    <row r="217" spans="24:33" ht="14.4" x14ac:dyDescent="0.3">
      <c r="X217" s="15"/>
      <c r="Y217" s="16"/>
      <c r="Z217" s="17"/>
      <c r="AA217" s="17"/>
      <c r="AB217" s="17"/>
      <c r="AC217" s="17"/>
      <c r="AD217" s="17"/>
      <c r="AE217" s="17"/>
      <c r="AF217" s="15"/>
      <c r="AG217" s="15"/>
    </row>
    <row r="218" spans="24:33" ht="14.4" x14ac:dyDescent="0.3">
      <c r="X218" s="15"/>
      <c r="Y218" s="16"/>
      <c r="Z218" s="17"/>
      <c r="AA218" s="17"/>
      <c r="AB218" s="17"/>
      <c r="AC218" s="17"/>
      <c r="AD218" s="17"/>
      <c r="AE218" s="17"/>
      <c r="AF218" s="15"/>
      <c r="AG218" s="15"/>
    </row>
    <row r="219" spans="24:33" ht="14.4" x14ac:dyDescent="0.3">
      <c r="X219" s="15"/>
      <c r="Y219" s="16"/>
      <c r="Z219" s="17"/>
      <c r="AA219" s="17"/>
      <c r="AB219" s="17"/>
      <c r="AC219" s="17"/>
      <c r="AD219" s="17"/>
      <c r="AE219" s="17"/>
      <c r="AF219" s="15"/>
      <c r="AG219" s="15"/>
    </row>
    <row r="220" spans="24:33" ht="14.4" x14ac:dyDescent="0.3">
      <c r="X220" s="15"/>
      <c r="Y220" s="16"/>
      <c r="Z220" s="17"/>
      <c r="AA220" s="17"/>
      <c r="AB220" s="17"/>
      <c r="AC220" s="17"/>
      <c r="AD220" s="17"/>
      <c r="AE220" s="17"/>
      <c r="AF220" s="15"/>
      <c r="AG220" s="15"/>
    </row>
    <row r="221" spans="24:33" ht="14.4" x14ac:dyDescent="0.3">
      <c r="X221" s="15"/>
      <c r="Y221" s="16"/>
      <c r="Z221" s="17"/>
      <c r="AA221" s="17"/>
      <c r="AB221" s="17"/>
      <c r="AC221" s="17"/>
      <c r="AD221" s="17"/>
      <c r="AE221" s="17"/>
      <c r="AF221" s="15"/>
      <c r="AG221" s="15"/>
    </row>
    <row r="222" spans="24:33" ht="14.4" x14ac:dyDescent="0.3">
      <c r="X222" s="15"/>
      <c r="Y222" s="16"/>
      <c r="Z222" s="17"/>
      <c r="AA222" s="17"/>
      <c r="AB222" s="17"/>
      <c r="AC222" s="17"/>
      <c r="AD222" s="17"/>
      <c r="AE222" s="17"/>
      <c r="AF222" s="15"/>
      <c r="AG222" s="15"/>
    </row>
    <row r="223" spans="24:33" ht="14.4" x14ac:dyDescent="0.3">
      <c r="X223" s="15"/>
      <c r="Y223" s="16"/>
      <c r="Z223" s="17"/>
      <c r="AA223" s="17"/>
      <c r="AB223" s="17"/>
      <c r="AC223" s="17"/>
      <c r="AD223" s="17"/>
      <c r="AE223" s="17"/>
      <c r="AF223" s="15"/>
      <c r="AG223" s="15"/>
    </row>
    <row r="224" spans="24:33" ht="14.4" x14ac:dyDescent="0.3">
      <c r="X224" s="15"/>
      <c r="Y224" s="16"/>
      <c r="Z224" s="17"/>
      <c r="AA224" s="17"/>
      <c r="AB224" s="17"/>
      <c r="AC224" s="17"/>
      <c r="AD224" s="17"/>
      <c r="AE224" s="17"/>
      <c r="AF224" s="15"/>
      <c r="AG224" s="15"/>
    </row>
    <row r="225" spans="24:33" ht="14.4" x14ac:dyDescent="0.3">
      <c r="X225" s="15"/>
      <c r="Y225" s="16"/>
      <c r="Z225" s="17"/>
      <c r="AA225" s="17"/>
      <c r="AB225" s="17"/>
      <c r="AC225" s="17"/>
      <c r="AD225" s="17"/>
      <c r="AE225" s="17"/>
      <c r="AF225" s="15"/>
      <c r="AG225" s="15"/>
    </row>
    <row r="226" spans="24:33" ht="14.4" x14ac:dyDescent="0.3">
      <c r="X226" s="15"/>
      <c r="Y226" s="16"/>
      <c r="Z226" s="17"/>
      <c r="AA226" s="17"/>
      <c r="AB226" s="17"/>
      <c r="AC226" s="17"/>
      <c r="AD226" s="17"/>
      <c r="AE226" s="17"/>
      <c r="AF226" s="15"/>
      <c r="AG226" s="15"/>
    </row>
    <row r="227" spans="24:33" ht="14.4" x14ac:dyDescent="0.3">
      <c r="X227" s="15"/>
      <c r="Y227" s="16"/>
      <c r="Z227" s="17"/>
      <c r="AA227" s="17"/>
      <c r="AB227" s="17"/>
      <c r="AC227" s="17"/>
      <c r="AD227" s="17"/>
      <c r="AE227" s="17"/>
      <c r="AF227" s="15"/>
      <c r="AG227" s="15"/>
    </row>
    <row r="228" spans="24:33" ht="14.4" x14ac:dyDescent="0.3">
      <c r="X228" s="15"/>
      <c r="Y228" s="16"/>
      <c r="Z228" s="17"/>
      <c r="AA228" s="17"/>
      <c r="AB228" s="17"/>
      <c r="AC228" s="17"/>
      <c r="AD228" s="17"/>
      <c r="AE228" s="17"/>
      <c r="AF228" s="15"/>
      <c r="AG228" s="15"/>
    </row>
    <row r="229" spans="24:33" ht="14.4" x14ac:dyDescent="0.3">
      <c r="X229" s="15"/>
      <c r="Y229" s="16"/>
      <c r="Z229" s="17"/>
      <c r="AA229" s="17"/>
      <c r="AB229" s="17"/>
      <c r="AC229" s="17"/>
      <c r="AD229" s="17"/>
      <c r="AE229" s="17"/>
      <c r="AF229" s="15"/>
      <c r="AG229" s="15"/>
    </row>
    <row r="230" spans="24:33" ht="14.4" x14ac:dyDescent="0.3">
      <c r="X230" s="15"/>
      <c r="Y230" s="16"/>
      <c r="Z230" s="17"/>
      <c r="AA230" s="17"/>
      <c r="AB230" s="17"/>
      <c r="AC230" s="17"/>
      <c r="AD230" s="17"/>
      <c r="AE230" s="17"/>
      <c r="AF230" s="15"/>
      <c r="AG230" s="15"/>
    </row>
    <row r="231" spans="24:33" ht="14.4" x14ac:dyDescent="0.3">
      <c r="X231" s="15"/>
      <c r="Y231" s="16"/>
      <c r="Z231" s="17"/>
      <c r="AA231" s="17"/>
      <c r="AB231" s="17"/>
      <c r="AC231" s="17"/>
      <c r="AD231" s="17"/>
      <c r="AE231" s="17"/>
      <c r="AF231" s="15"/>
      <c r="AG231" s="15"/>
    </row>
    <row r="232" spans="24:33" ht="14.4" x14ac:dyDescent="0.3">
      <c r="X232" s="15"/>
      <c r="Y232" s="16"/>
      <c r="Z232" s="17"/>
      <c r="AA232" s="17"/>
      <c r="AB232" s="17"/>
      <c r="AC232" s="17"/>
      <c r="AD232" s="17"/>
      <c r="AE232" s="17"/>
      <c r="AF232" s="15"/>
      <c r="AG232" s="15"/>
    </row>
    <row r="233" spans="24:33" ht="14.4" x14ac:dyDescent="0.3">
      <c r="X233" s="15"/>
      <c r="Y233" s="16"/>
      <c r="Z233" s="17"/>
      <c r="AA233" s="17"/>
      <c r="AB233" s="17"/>
      <c r="AC233" s="17"/>
      <c r="AD233" s="17"/>
      <c r="AE233" s="17"/>
      <c r="AF233" s="15"/>
      <c r="AG233" s="15"/>
    </row>
    <row r="234" spans="24:33" ht="14.4" x14ac:dyDescent="0.3">
      <c r="X234" s="15"/>
      <c r="Y234" s="16"/>
      <c r="Z234" s="17"/>
      <c r="AA234" s="17"/>
      <c r="AB234" s="17"/>
      <c r="AC234" s="17"/>
      <c r="AD234" s="17"/>
      <c r="AE234" s="17"/>
      <c r="AF234" s="15"/>
      <c r="AG234" s="15"/>
    </row>
    <row r="235" spans="24:33" ht="14.4" x14ac:dyDescent="0.3">
      <c r="X235" s="15"/>
      <c r="Y235" s="16"/>
      <c r="Z235" s="17"/>
      <c r="AA235" s="17"/>
      <c r="AB235" s="17"/>
      <c r="AC235" s="17"/>
      <c r="AD235" s="17"/>
      <c r="AE235" s="17"/>
      <c r="AF235" s="15"/>
      <c r="AG235" s="15"/>
    </row>
    <row r="236" spans="24:33" ht="14.4" x14ac:dyDescent="0.3">
      <c r="X236" s="15"/>
      <c r="Y236" s="16"/>
      <c r="Z236" s="17"/>
      <c r="AA236" s="17"/>
      <c r="AB236" s="17"/>
      <c r="AC236" s="17"/>
      <c r="AD236" s="17"/>
      <c r="AE236" s="17"/>
      <c r="AF236" s="15"/>
      <c r="AG236" s="15"/>
    </row>
    <row r="237" spans="24:33" ht="14.4" x14ac:dyDescent="0.3">
      <c r="X237" s="15"/>
      <c r="Y237" s="16"/>
      <c r="Z237" s="17"/>
      <c r="AA237" s="17"/>
      <c r="AB237" s="17"/>
      <c r="AC237" s="17"/>
      <c r="AD237" s="17"/>
      <c r="AE237" s="17"/>
      <c r="AF237" s="15"/>
      <c r="AG237" s="15"/>
    </row>
    <row r="238" spans="24:33" ht="14.4" x14ac:dyDescent="0.3">
      <c r="X238" s="15"/>
      <c r="Y238" s="16"/>
      <c r="Z238" s="17"/>
      <c r="AA238" s="17"/>
      <c r="AB238" s="17"/>
      <c r="AC238" s="17"/>
      <c r="AD238" s="17"/>
      <c r="AE238" s="17"/>
      <c r="AF238" s="15"/>
      <c r="AG238" s="15"/>
    </row>
    <row r="239" spans="24:33" ht="14.4" x14ac:dyDescent="0.3">
      <c r="X239" s="15"/>
      <c r="Y239" s="16"/>
      <c r="Z239" s="17"/>
      <c r="AA239" s="17"/>
      <c r="AB239" s="17"/>
      <c r="AC239" s="17"/>
      <c r="AD239" s="17"/>
      <c r="AE239" s="17"/>
      <c r="AF239" s="15"/>
      <c r="AG239" s="15"/>
    </row>
    <row r="240" spans="24:33" ht="14.4" x14ac:dyDescent="0.3">
      <c r="X240" s="15"/>
      <c r="Y240" s="16"/>
      <c r="Z240" s="17"/>
      <c r="AA240" s="17"/>
      <c r="AB240" s="17"/>
      <c r="AC240" s="17"/>
      <c r="AD240" s="17"/>
      <c r="AE240" s="17"/>
      <c r="AF240" s="15"/>
      <c r="AG240" s="15"/>
    </row>
    <row r="241" spans="24:33" ht="14.4" x14ac:dyDescent="0.3">
      <c r="X241" s="15"/>
      <c r="Y241" s="16"/>
      <c r="Z241" s="17"/>
      <c r="AA241" s="17"/>
      <c r="AB241" s="17"/>
      <c r="AC241" s="17"/>
      <c r="AD241" s="17"/>
      <c r="AE241" s="17"/>
      <c r="AF241" s="15"/>
      <c r="AG241" s="15"/>
    </row>
    <row r="242" spans="24:33" ht="14.4" x14ac:dyDescent="0.3">
      <c r="X242" s="15"/>
      <c r="Y242" s="16"/>
      <c r="Z242" s="17"/>
      <c r="AA242" s="17"/>
      <c r="AB242" s="17"/>
      <c r="AC242" s="17"/>
      <c r="AD242" s="17"/>
      <c r="AE242" s="17"/>
      <c r="AF242" s="15"/>
      <c r="AG242" s="15"/>
    </row>
    <row r="243" spans="24:33" ht="14.4" x14ac:dyDescent="0.3">
      <c r="X243" s="15"/>
      <c r="Y243" s="16"/>
      <c r="Z243" s="17"/>
      <c r="AA243" s="17"/>
      <c r="AB243" s="17"/>
      <c r="AC243" s="17"/>
      <c r="AD243" s="17"/>
      <c r="AE243" s="17"/>
      <c r="AF243" s="15"/>
      <c r="AG243" s="15"/>
    </row>
    <row r="244" spans="24:33" ht="14.4" x14ac:dyDescent="0.3">
      <c r="X244" s="15"/>
      <c r="Y244" s="16"/>
      <c r="Z244" s="17"/>
      <c r="AA244" s="17"/>
      <c r="AB244" s="17"/>
      <c r="AC244" s="17"/>
      <c r="AD244" s="17"/>
      <c r="AE244" s="17"/>
      <c r="AF244" s="15"/>
      <c r="AG244" s="15"/>
    </row>
    <row r="245" spans="24:33" ht="14.4" x14ac:dyDescent="0.3">
      <c r="X245" s="15"/>
      <c r="Y245" s="16"/>
      <c r="Z245" s="17"/>
      <c r="AA245" s="17"/>
      <c r="AB245" s="17"/>
      <c r="AC245" s="17"/>
      <c r="AD245" s="17"/>
      <c r="AE245" s="17"/>
      <c r="AF245" s="15"/>
      <c r="AG245" s="15"/>
    </row>
    <row r="246" spans="24:33" ht="14.4" x14ac:dyDescent="0.3">
      <c r="X246" s="15"/>
      <c r="Y246" s="16"/>
      <c r="Z246" s="17"/>
      <c r="AA246" s="17"/>
      <c r="AB246" s="17"/>
      <c r="AC246" s="17"/>
      <c r="AD246" s="17"/>
      <c r="AE246" s="17"/>
      <c r="AF246" s="15"/>
      <c r="AG246" s="15"/>
    </row>
    <row r="247" spans="24:33" ht="14.4" x14ac:dyDescent="0.3">
      <c r="X247" s="15"/>
      <c r="Y247" s="16"/>
      <c r="Z247" s="17"/>
      <c r="AA247" s="17"/>
      <c r="AB247" s="17"/>
      <c r="AC247" s="17"/>
      <c r="AD247" s="17"/>
      <c r="AE247" s="17"/>
      <c r="AF247" s="15"/>
      <c r="AG247" s="15"/>
    </row>
    <row r="248" spans="24:33" ht="14.4" x14ac:dyDescent="0.3">
      <c r="X248" s="15"/>
      <c r="Y248" s="16"/>
      <c r="Z248" s="17"/>
      <c r="AA248" s="17"/>
      <c r="AB248" s="17"/>
      <c r="AC248" s="17"/>
      <c r="AD248" s="17"/>
      <c r="AE248" s="17"/>
      <c r="AF248" s="15"/>
      <c r="AG248" s="15"/>
    </row>
    <row r="249" spans="24:33" ht="14.4" x14ac:dyDescent="0.3">
      <c r="X249" s="15"/>
      <c r="Y249" s="16"/>
      <c r="Z249" s="17"/>
      <c r="AA249" s="17"/>
      <c r="AB249" s="17"/>
      <c r="AC249" s="17"/>
      <c r="AD249" s="17"/>
      <c r="AE249" s="17"/>
      <c r="AF249" s="15"/>
      <c r="AG249" s="15"/>
    </row>
    <row r="250" spans="24:33" ht="14.4" x14ac:dyDescent="0.3">
      <c r="X250" s="15"/>
      <c r="Y250" s="16"/>
      <c r="Z250" s="17"/>
      <c r="AA250" s="17"/>
      <c r="AB250" s="17"/>
      <c r="AC250" s="17"/>
      <c r="AD250" s="17"/>
      <c r="AE250" s="17"/>
      <c r="AF250" s="15"/>
      <c r="AG250" s="15"/>
    </row>
    <row r="251" spans="24:33" ht="14.4" x14ac:dyDescent="0.3">
      <c r="X251" s="15"/>
      <c r="Y251" s="16"/>
      <c r="Z251" s="17"/>
      <c r="AA251" s="17"/>
      <c r="AB251" s="17"/>
      <c r="AC251" s="17"/>
      <c r="AD251" s="17"/>
      <c r="AE251" s="17"/>
      <c r="AF251" s="15"/>
      <c r="AG251" s="15"/>
    </row>
    <row r="252" spans="24:33" ht="14.4" x14ac:dyDescent="0.3">
      <c r="X252" s="15"/>
      <c r="Y252" s="16"/>
      <c r="Z252" s="17"/>
      <c r="AA252" s="17"/>
      <c r="AB252" s="17"/>
      <c r="AC252" s="17"/>
      <c r="AD252" s="17"/>
      <c r="AE252" s="17"/>
      <c r="AF252" s="15"/>
      <c r="AG252" s="15"/>
    </row>
    <row r="253" spans="24:33" ht="14.4" x14ac:dyDescent="0.3">
      <c r="X253" s="15"/>
      <c r="Y253" s="16"/>
      <c r="Z253" s="17"/>
      <c r="AA253" s="17"/>
      <c r="AB253" s="17"/>
      <c r="AC253" s="17"/>
      <c r="AD253" s="17"/>
      <c r="AE253" s="17"/>
      <c r="AF253" s="15"/>
      <c r="AG253" s="15"/>
    </row>
    <row r="254" spans="24:33" ht="14.4" x14ac:dyDescent="0.3">
      <c r="X254" s="15"/>
      <c r="Y254" s="16"/>
      <c r="Z254" s="17"/>
      <c r="AA254" s="17"/>
      <c r="AB254" s="17"/>
      <c r="AC254" s="17"/>
      <c r="AD254" s="17"/>
      <c r="AE254" s="17"/>
      <c r="AF254" s="15"/>
      <c r="AG254" s="15"/>
    </row>
    <row r="255" spans="24:33" ht="14.4" x14ac:dyDescent="0.3">
      <c r="X255" s="15"/>
      <c r="Y255" s="16"/>
      <c r="Z255" s="17"/>
      <c r="AA255" s="17"/>
      <c r="AB255" s="17"/>
      <c r="AC255" s="17"/>
      <c r="AD255" s="17"/>
      <c r="AE255" s="17"/>
      <c r="AF255" s="15"/>
      <c r="AG255" s="15"/>
    </row>
    <row r="256" spans="24:33" ht="14.4" x14ac:dyDescent="0.3">
      <c r="X256" s="15"/>
      <c r="Y256" s="16"/>
      <c r="Z256" s="17"/>
      <c r="AA256" s="17"/>
      <c r="AB256" s="17"/>
      <c r="AC256" s="17"/>
      <c r="AD256" s="17"/>
      <c r="AE256" s="17"/>
      <c r="AF256" s="15"/>
      <c r="AG256" s="15"/>
    </row>
    <row r="257" spans="24:33" ht="14.4" x14ac:dyDescent="0.3">
      <c r="X257" s="15"/>
      <c r="Y257" s="16"/>
      <c r="Z257" s="17"/>
      <c r="AA257" s="17"/>
      <c r="AB257" s="17"/>
      <c r="AC257" s="17"/>
      <c r="AD257" s="17"/>
      <c r="AE257" s="17"/>
      <c r="AF257" s="15"/>
      <c r="AG257" s="15"/>
    </row>
    <row r="258" spans="24:33" ht="14.4" x14ac:dyDescent="0.3">
      <c r="X258" s="15"/>
      <c r="Y258" s="16"/>
      <c r="Z258" s="17"/>
      <c r="AA258" s="17"/>
      <c r="AB258" s="17"/>
      <c r="AC258" s="17"/>
      <c r="AD258" s="17"/>
      <c r="AE258" s="17"/>
      <c r="AF258" s="15"/>
      <c r="AG258" s="15"/>
    </row>
    <row r="259" spans="24:33" ht="14.4" x14ac:dyDescent="0.3">
      <c r="X259" s="15"/>
      <c r="Y259" s="16"/>
      <c r="Z259" s="17"/>
      <c r="AA259" s="17"/>
      <c r="AB259" s="17"/>
      <c r="AC259" s="17"/>
      <c r="AD259" s="17"/>
      <c r="AE259" s="17"/>
      <c r="AF259" s="15"/>
      <c r="AG259" s="15"/>
    </row>
    <row r="260" spans="24:33" ht="14.4" x14ac:dyDescent="0.3">
      <c r="X260" s="15"/>
      <c r="Y260" s="16"/>
      <c r="Z260" s="17"/>
      <c r="AA260" s="17"/>
      <c r="AB260" s="17"/>
      <c r="AC260" s="17"/>
      <c r="AD260" s="17"/>
      <c r="AE260" s="17"/>
      <c r="AF260" s="15"/>
      <c r="AG260" s="15"/>
    </row>
    <row r="261" spans="24:33" ht="14.4" x14ac:dyDescent="0.3">
      <c r="X261" s="15"/>
      <c r="Y261" s="16"/>
      <c r="Z261" s="17"/>
      <c r="AA261" s="17"/>
      <c r="AB261" s="17"/>
      <c r="AC261" s="17"/>
      <c r="AD261" s="17"/>
      <c r="AE261" s="17"/>
      <c r="AF261" s="15"/>
      <c r="AG261" s="15"/>
    </row>
    <row r="262" spans="24:33" ht="14.4" x14ac:dyDescent="0.3">
      <c r="X262" s="15"/>
      <c r="Y262" s="16"/>
      <c r="Z262" s="17"/>
      <c r="AA262" s="17"/>
      <c r="AB262" s="17"/>
      <c r="AC262" s="17"/>
      <c r="AD262" s="17"/>
      <c r="AE262" s="17"/>
      <c r="AF262" s="15"/>
      <c r="AG262" s="15"/>
    </row>
    <row r="263" spans="24:33" ht="14.4" x14ac:dyDescent="0.3">
      <c r="X263" s="15"/>
      <c r="Y263" s="16"/>
      <c r="Z263" s="17"/>
      <c r="AA263" s="17"/>
      <c r="AB263" s="17"/>
      <c r="AC263" s="17"/>
      <c r="AD263" s="17"/>
      <c r="AE263" s="17"/>
      <c r="AF263" s="15"/>
      <c r="AG263" s="15"/>
    </row>
    <row r="264" spans="24:33" ht="14.4" x14ac:dyDescent="0.3">
      <c r="X264" s="15"/>
      <c r="Y264" s="16"/>
      <c r="Z264" s="17"/>
      <c r="AA264" s="17"/>
      <c r="AB264" s="17"/>
      <c r="AC264" s="17"/>
      <c r="AD264" s="17"/>
      <c r="AE264" s="17"/>
      <c r="AF264" s="15"/>
      <c r="AG264" s="15"/>
    </row>
    <row r="265" spans="24:33" ht="14.4" x14ac:dyDescent="0.3">
      <c r="X265" s="15"/>
      <c r="Y265" s="16"/>
      <c r="Z265" s="17"/>
      <c r="AA265" s="17"/>
      <c r="AB265" s="17"/>
      <c r="AC265" s="17"/>
      <c r="AD265" s="17"/>
      <c r="AE265" s="17"/>
      <c r="AF265" s="15"/>
      <c r="AG265" s="15"/>
    </row>
    <row r="266" spans="24:33" ht="14.4" x14ac:dyDescent="0.3">
      <c r="X266" s="15"/>
      <c r="Y266" s="16"/>
      <c r="Z266" s="17"/>
      <c r="AA266" s="17"/>
      <c r="AB266" s="17"/>
      <c r="AC266" s="17"/>
      <c r="AD266" s="17"/>
      <c r="AE266" s="17"/>
      <c r="AF266" s="15"/>
      <c r="AG266" s="15"/>
    </row>
    <row r="267" spans="24:33" ht="14.4" x14ac:dyDescent="0.3">
      <c r="X267" s="15"/>
      <c r="Y267" s="16"/>
      <c r="Z267" s="17"/>
      <c r="AA267" s="17"/>
      <c r="AB267" s="17"/>
      <c r="AC267" s="17"/>
      <c r="AD267" s="17"/>
      <c r="AE267" s="17"/>
      <c r="AF267" s="15"/>
      <c r="AG267" s="15"/>
    </row>
    <row r="268" spans="24:33" ht="14.4" x14ac:dyDescent="0.3">
      <c r="X268" s="15"/>
      <c r="Y268" s="16"/>
      <c r="Z268" s="17"/>
      <c r="AA268" s="17"/>
      <c r="AB268" s="17"/>
      <c r="AC268" s="17"/>
      <c r="AD268" s="17"/>
      <c r="AE268" s="17"/>
      <c r="AF268" s="15"/>
      <c r="AG268" s="15"/>
    </row>
    <row r="269" spans="24:33" ht="14.4" x14ac:dyDescent="0.3">
      <c r="X269" s="15"/>
      <c r="Y269" s="16"/>
      <c r="Z269" s="17"/>
      <c r="AA269" s="17"/>
      <c r="AB269" s="17"/>
      <c r="AC269" s="17"/>
      <c r="AD269" s="17"/>
      <c r="AE269" s="17"/>
      <c r="AF269" s="15"/>
      <c r="AG269" s="15"/>
    </row>
    <row r="270" spans="24:33" ht="14.4" x14ac:dyDescent="0.3">
      <c r="X270" s="15"/>
      <c r="Y270" s="16"/>
      <c r="Z270" s="17"/>
      <c r="AA270" s="17"/>
      <c r="AB270" s="17"/>
      <c r="AC270" s="17"/>
      <c r="AD270" s="17"/>
      <c r="AE270" s="17"/>
      <c r="AF270" s="15"/>
      <c r="AG270" s="15"/>
    </row>
    <row r="271" spans="24:33" ht="14.4" x14ac:dyDescent="0.3">
      <c r="X271" s="15"/>
      <c r="Y271" s="16"/>
      <c r="Z271" s="17"/>
      <c r="AA271" s="17"/>
      <c r="AB271" s="17"/>
      <c r="AC271" s="17"/>
      <c r="AD271" s="17"/>
      <c r="AE271" s="17"/>
      <c r="AF271" s="15"/>
      <c r="AG271" s="15"/>
    </row>
    <row r="272" spans="24:33" ht="14.4" x14ac:dyDescent="0.3">
      <c r="X272" s="15"/>
      <c r="Y272" s="16"/>
      <c r="Z272" s="17"/>
      <c r="AA272" s="17"/>
      <c r="AB272" s="17"/>
      <c r="AC272" s="17"/>
      <c r="AD272" s="17"/>
      <c r="AE272" s="17"/>
      <c r="AF272" s="15"/>
      <c r="AG272" s="15"/>
    </row>
    <row r="273" spans="24:33" ht="14.4" x14ac:dyDescent="0.3">
      <c r="X273" s="15"/>
      <c r="Y273" s="16"/>
      <c r="Z273" s="17"/>
      <c r="AA273" s="17"/>
      <c r="AB273" s="17"/>
      <c r="AC273" s="17"/>
      <c r="AD273" s="17"/>
      <c r="AE273" s="17"/>
      <c r="AF273" s="15"/>
      <c r="AG273" s="15"/>
    </row>
    <row r="274" spans="24:33" ht="14.4" x14ac:dyDescent="0.3">
      <c r="X274" s="15"/>
      <c r="Y274" s="16"/>
      <c r="Z274" s="17"/>
      <c r="AA274" s="17"/>
      <c r="AB274" s="17"/>
      <c r="AC274" s="17"/>
      <c r="AD274" s="17"/>
      <c r="AE274" s="17"/>
      <c r="AF274" s="15"/>
      <c r="AG274" s="15"/>
    </row>
    <row r="275" spans="24:33" ht="14.4" x14ac:dyDescent="0.3">
      <c r="X275" s="15"/>
      <c r="Y275" s="16"/>
      <c r="Z275" s="17"/>
      <c r="AA275" s="17"/>
      <c r="AB275" s="17"/>
      <c r="AC275" s="17"/>
      <c r="AD275" s="17"/>
      <c r="AE275" s="17"/>
      <c r="AF275" s="15"/>
      <c r="AG275" s="15"/>
    </row>
    <row r="276" spans="24:33" ht="14.4" x14ac:dyDescent="0.3">
      <c r="X276" s="15"/>
      <c r="Y276" s="16"/>
      <c r="Z276" s="17"/>
      <c r="AA276" s="17"/>
      <c r="AB276" s="17"/>
      <c r="AC276" s="17"/>
      <c r="AD276" s="17"/>
      <c r="AE276" s="17"/>
      <c r="AF276" s="15"/>
      <c r="AG276" s="15"/>
    </row>
    <row r="277" spans="24:33" ht="14.4" x14ac:dyDescent="0.3">
      <c r="X277" s="15"/>
      <c r="Y277" s="16"/>
      <c r="Z277" s="17"/>
      <c r="AA277" s="17"/>
      <c r="AB277" s="17"/>
      <c r="AC277" s="17"/>
      <c r="AD277" s="17"/>
      <c r="AE277" s="17"/>
      <c r="AF277" s="15"/>
      <c r="AG277" s="15"/>
    </row>
    <row r="278" spans="24:33" ht="14.4" x14ac:dyDescent="0.3">
      <c r="X278" s="15"/>
      <c r="Y278" s="16"/>
      <c r="Z278" s="17"/>
      <c r="AA278" s="17"/>
      <c r="AB278" s="17"/>
      <c r="AC278" s="17"/>
      <c r="AD278" s="17"/>
      <c r="AE278" s="17"/>
      <c r="AF278" s="15"/>
      <c r="AG278" s="15"/>
    </row>
    <row r="279" spans="24:33" ht="14.4" x14ac:dyDescent="0.3">
      <c r="X279" s="15"/>
      <c r="Y279" s="16"/>
      <c r="Z279" s="17"/>
      <c r="AA279" s="17"/>
      <c r="AB279" s="17"/>
      <c r="AC279" s="17"/>
      <c r="AD279" s="17"/>
      <c r="AE279" s="17"/>
      <c r="AF279" s="15"/>
      <c r="AG279" s="15"/>
    </row>
    <row r="280" spans="24:33" ht="14.4" x14ac:dyDescent="0.3">
      <c r="X280" s="15"/>
      <c r="Y280" s="16"/>
      <c r="Z280" s="17"/>
      <c r="AA280" s="17"/>
      <c r="AB280" s="17"/>
      <c r="AC280" s="17"/>
      <c r="AD280" s="17"/>
      <c r="AE280" s="17"/>
      <c r="AF280" s="15"/>
      <c r="AG280" s="15"/>
    </row>
    <row r="281" spans="24:33" ht="14.4" x14ac:dyDescent="0.3">
      <c r="X281" s="15"/>
      <c r="Y281" s="16"/>
      <c r="Z281" s="17"/>
      <c r="AA281" s="17"/>
      <c r="AB281" s="17"/>
      <c r="AC281" s="17"/>
      <c r="AD281" s="17"/>
      <c r="AE281" s="17"/>
      <c r="AF281" s="15"/>
      <c r="AG281" s="15"/>
    </row>
    <row r="282" spans="24:33" ht="14.4" x14ac:dyDescent="0.3">
      <c r="X282" s="15"/>
      <c r="Y282" s="16"/>
      <c r="Z282" s="17"/>
      <c r="AA282" s="17"/>
      <c r="AB282" s="17"/>
      <c r="AC282" s="17"/>
      <c r="AD282" s="17"/>
      <c r="AE282" s="17"/>
      <c r="AF282" s="15"/>
      <c r="AG282" s="15"/>
    </row>
    <row r="283" spans="24:33" ht="14.4" x14ac:dyDescent="0.3">
      <c r="X283" s="15"/>
      <c r="Y283" s="16"/>
      <c r="Z283" s="17"/>
      <c r="AA283" s="17"/>
      <c r="AB283" s="17"/>
      <c r="AC283" s="17"/>
      <c r="AD283" s="17"/>
      <c r="AE283" s="17"/>
      <c r="AF283" s="15"/>
      <c r="AG283" s="15"/>
    </row>
    <row r="284" spans="24:33" ht="14.4" x14ac:dyDescent="0.3">
      <c r="X284" s="15"/>
      <c r="Y284" s="16"/>
      <c r="Z284" s="17"/>
      <c r="AA284" s="17"/>
      <c r="AB284" s="17"/>
      <c r="AC284" s="17"/>
      <c r="AD284" s="17"/>
      <c r="AE284" s="17"/>
      <c r="AF284" s="15"/>
      <c r="AG284" s="15"/>
    </row>
    <row r="285" spans="24:33" ht="14.4" x14ac:dyDescent="0.3">
      <c r="X285" s="15"/>
      <c r="Y285" s="16"/>
      <c r="Z285" s="17"/>
      <c r="AA285" s="17"/>
      <c r="AB285" s="17"/>
      <c r="AC285" s="17"/>
      <c r="AD285" s="17"/>
      <c r="AE285" s="17"/>
      <c r="AF285" s="15"/>
      <c r="AG285" s="15"/>
    </row>
    <row r="286" spans="24:33" ht="14.4" x14ac:dyDescent="0.3">
      <c r="X286" s="15"/>
      <c r="Y286" s="16"/>
      <c r="Z286" s="17"/>
      <c r="AA286" s="17"/>
      <c r="AB286" s="17"/>
      <c r="AC286" s="17"/>
      <c r="AD286" s="17"/>
      <c r="AE286" s="17"/>
      <c r="AF286" s="15"/>
      <c r="AG286" s="15"/>
    </row>
    <row r="287" spans="24:33" ht="14.4" x14ac:dyDescent="0.3">
      <c r="X287" s="15"/>
      <c r="Y287" s="16"/>
      <c r="Z287" s="17"/>
      <c r="AA287" s="17"/>
      <c r="AB287" s="17"/>
      <c r="AC287" s="17"/>
      <c r="AD287" s="17"/>
      <c r="AE287" s="17"/>
      <c r="AF287" s="15"/>
      <c r="AG287" s="15"/>
    </row>
    <row r="288" spans="24:33" ht="14.4" x14ac:dyDescent="0.3">
      <c r="X288" s="15"/>
      <c r="Y288" s="16"/>
      <c r="Z288" s="17"/>
      <c r="AA288" s="17"/>
      <c r="AB288" s="17"/>
      <c r="AC288" s="17"/>
      <c r="AD288" s="17"/>
      <c r="AE288" s="17"/>
      <c r="AF288" s="15"/>
      <c r="AG288" s="15"/>
    </row>
    <row r="289" spans="24:33" ht="14.4" x14ac:dyDescent="0.3">
      <c r="X289" s="15"/>
      <c r="Y289" s="16"/>
      <c r="Z289" s="17"/>
      <c r="AA289" s="17"/>
      <c r="AB289" s="17"/>
      <c r="AC289" s="17"/>
      <c r="AD289" s="17"/>
      <c r="AE289" s="17"/>
      <c r="AF289" s="15"/>
      <c r="AG289" s="15"/>
    </row>
    <row r="290" spans="24:33" ht="14.4" x14ac:dyDescent="0.3">
      <c r="X290" s="15"/>
      <c r="Y290" s="16"/>
      <c r="Z290" s="17"/>
      <c r="AA290" s="17"/>
      <c r="AB290" s="17"/>
      <c r="AC290" s="17"/>
      <c r="AD290" s="17"/>
      <c r="AE290" s="17"/>
      <c r="AF290" s="15"/>
      <c r="AG290" s="15"/>
    </row>
    <row r="291" spans="24:33" ht="14.4" x14ac:dyDescent="0.3">
      <c r="X291" s="15"/>
      <c r="Y291" s="16"/>
      <c r="Z291" s="17"/>
      <c r="AA291" s="17"/>
      <c r="AB291" s="17"/>
      <c r="AC291" s="17"/>
      <c r="AD291" s="17"/>
      <c r="AE291" s="17"/>
      <c r="AF291" s="15"/>
      <c r="AG291" s="15"/>
    </row>
    <row r="292" spans="24:33" ht="14.4" x14ac:dyDescent="0.3">
      <c r="X292" s="15"/>
      <c r="Y292" s="16"/>
      <c r="Z292" s="17"/>
      <c r="AA292" s="17"/>
      <c r="AB292" s="17"/>
      <c r="AC292" s="17"/>
      <c r="AD292" s="17"/>
      <c r="AE292" s="17"/>
      <c r="AF292" s="15"/>
      <c r="AG292" s="15"/>
    </row>
    <row r="293" spans="24:33" ht="14.4" x14ac:dyDescent="0.3">
      <c r="X293" s="15"/>
      <c r="Y293" s="16"/>
      <c r="Z293" s="17"/>
      <c r="AA293" s="17"/>
      <c r="AB293" s="17"/>
      <c r="AC293" s="17"/>
      <c r="AD293" s="17"/>
      <c r="AE293" s="17"/>
      <c r="AF293" s="15"/>
      <c r="AG293" s="15"/>
    </row>
    <row r="294" spans="24:33" ht="14.4" x14ac:dyDescent="0.3">
      <c r="X294" s="15"/>
      <c r="Y294" s="16"/>
      <c r="Z294" s="17"/>
      <c r="AA294" s="17"/>
      <c r="AB294" s="17"/>
      <c r="AC294" s="17"/>
      <c r="AD294" s="17"/>
      <c r="AE294" s="17"/>
      <c r="AF294" s="15"/>
      <c r="AG294" s="15"/>
    </row>
    <row r="295" spans="24:33" ht="14.4" x14ac:dyDescent="0.3">
      <c r="X295" s="15"/>
      <c r="Y295" s="16"/>
      <c r="Z295" s="17"/>
      <c r="AA295" s="17"/>
      <c r="AB295" s="17"/>
      <c r="AC295" s="17"/>
      <c r="AD295" s="17"/>
      <c r="AE295" s="17"/>
      <c r="AF295" s="15"/>
      <c r="AG295" s="15"/>
    </row>
    <row r="296" spans="24:33" ht="14.4" x14ac:dyDescent="0.3">
      <c r="X296" s="15"/>
      <c r="Y296" s="16"/>
      <c r="Z296" s="17"/>
      <c r="AA296" s="17"/>
      <c r="AB296" s="17"/>
      <c r="AC296" s="17"/>
      <c r="AD296" s="17"/>
      <c r="AE296" s="17"/>
      <c r="AF296" s="15"/>
      <c r="AG296" s="15"/>
    </row>
    <row r="297" spans="24:33" ht="14.4" x14ac:dyDescent="0.3">
      <c r="X297" s="15"/>
      <c r="Y297" s="16"/>
      <c r="Z297" s="17"/>
      <c r="AA297" s="17"/>
      <c r="AB297" s="17"/>
      <c r="AC297" s="17"/>
      <c r="AD297" s="17"/>
      <c r="AE297" s="17"/>
      <c r="AF297" s="15"/>
      <c r="AG297" s="15"/>
    </row>
    <row r="298" spans="24:33" ht="14.4" x14ac:dyDescent="0.3">
      <c r="X298" s="15"/>
      <c r="Y298" s="16"/>
      <c r="Z298" s="17"/>
      <c r="AA298" s="17"/>
      <c r="AB298" s="17"/>
      <c r="AC298" s="17"/>
      <c r="AD298" s="17"/>
      <c r="AE298" s="17"/>
      <c r="AF298" s="15"/>
      <c r="AG298" s="15"/>
    </row>
    <row r="299" spans="24:33" ht="14.4" x14ac:dyDescent="0.3">
      <c r="X299" s="15"/>
      <c r="Y299" s="16"/>
      <c r="Z299" s="17"/>
      <c r="AA299" s="17"/>
      <c r="AB299" s="17"/>
      <c r="AC299" s="17"/>
      <c r="AD299" s="17"/>
      <c r="AE299" s="17"/>
      <c r="AF299" s="15"/>
      <c r="AG299" s="15"/>
    </row>
    <row r="300" spans="24:33" ht="14.4" x14ac:dyDescent="0.3">
      <c r="X300" s="15"/>
      <c r="Y300" s="16"/>
      <c r="Z300" s="17"/>
      <c r="AA300" s="17"/>
      <c r="AB300" s="17"/>
      <c r="AC300" s="17"/>
      <c r="AD300" s="17"/>
      <c r="AE300" s="17"/>
      <c r="AF300" s="15"/>
      <c r="AG300" s="15"/>
    </row>
    <row r="301" spans="24:33" ht="14.4" x14ac:dyDescent="0.3">
      <c r="X301" s="15"/>
      <c r="Y301" s="16"/>
      <c r="Z301" s="17"/>
      <c r="AA301" s="17"/>
      <c r="AB301" s="17"/>
      <c r="AC301" s="17"/>
      <c r="AD301" s="17"/>
      <c r="AE301" s="17"/>
      <c r="AF301" s="15"/>
      <c r="AG301" s="15"/>
    </row>
    <row r="302" spans="24:33" ht="14.4" x14ac:dyDescent="0.3">
      <c r="X302" s="15"/>
      <c r="Y302" s="16"/>
      <c r="Z302" s="17"/>
      <c r="AA302" s="17"/>
      <c r="AB302" s="17"/>
      <c r="AC302" s="17"/>
      <c r="AD302" s="17"/>
      <c r="AE302" s="17"/>
      <c r="AF302" s="15"/>
      <c r="AG302" s="15"/>
    </row>
    <row r="303" spans="24:33" ht="14.4" x14ac:dyDescent="0.3">
      <c r="X303" s="15"/>
      <c r="Y303" s="16"/>
      <c r="Z303" s="17"/>
      <c r="AA303" s="17"/>
      <c r="AB303" s="17"/>
      <c r="AC303" s="17"/>
      <c r="AD303" s="17"/>
      <c r="AE303" s="17"/>
      <c r="AF303" s="15"/>
      <c r="AG303" s="15"/>
    </row>
    <row r="304" spans="24:33" ht="14.4" x14ac:dyDescent="0.3">
      <c r="X304" s="15"/>
      <c r="Y304" s="16"/>
      <c r="Z304" s="17"/>
      <c r="AA304" s="17"/>
      <c r="AB304" s="17"/>
      <c r="AC304" s="17"/>
      <c r="AD304" s="17"/>
      <c r="AE304" s="17"/>
      <c r="AF304" s="15"/>
      <c r="AG304" s="15"/>
    </row>
    <row r="305" spans="24:33" ht="14.4" x14ac:dyDescent="0.3">
      <c r="X305" s="15"/>
      <c r="Y305" s="16"/>
      <c r="Z305" s="17"/>
      <c r="AA305" s="17"/>
      <c r="AB305" s="17"/>
      <c r="AC305" s="17"/>
      <c r="AD305" s="17"/>
      <c r="AE305" s="17"/>
      <c r="AF305" s="15"/>
      <c r="AG305" s="15"/>
    </row>
    <row r="306" spans="24:33" ht="14.4" x14ac:dyDescent="0.3">
      <c r="X306" s="15"/>
      <c r="Y306" s="16"/>
      <c r="Z306" s="17"/>
      <c r="AA306" s="17"/>
      <c r="AB306" s="17"/>
      <c r="AC306" s="17"/>
      <c r="AD306" s="17"/>
      <c r="AE306" s="17"/>
      <c r="AF306" s="15"/>
      <c r="AG306" s="15"/>
    </row>
    <row r="307" spans="24:33" ht="14.4" x14ac:dyDescent="0.3">
      <c r="X307" s="15"/>
      <c r="Y307" s="16"/>
      <c r="Z307" s="17"/>
      <c r="AA307" s="17"/>
      <c r="AB307" s="17"/>
      <c r="AC307" s="17"/>
      <c r="AD307" s="17"/>
      <c r="AE307" s="17"/>
      <c r="AF307" s="15"/>
      <c r="AG307" s="15"/>
    </row>
    <row r="308" spans="24:33" ht="14.4" x14ac:dyDescent="0.3">
      <c r="X308" s="15"/>
      <c r="Y308" s="16"/>
      <c r="Z308" s="17"/>
      <c r="AA308" s="17"/>
      <c r="AB308" s="17"/>
      <c r="AC308" s="17"/>
      <c r="AD308" s="17"/>
      <c r="AE308" s="17"/>
      <c r="AF308" s="15"/>
      <c r="AG308" s="15"/>
    </row>
    <row r="309" spans="24:33" ht="14.4" x14ac:dyDescent="0.3">
      <c r="X309" s="15"/>
      <c r="Y309" s="16"/>
      <c r="Z309" s="17"/>
      <c r="AA309" s="17"/>
      <c r="AB309" s="17"/>
      <c r="AC309" s="17"/>
      <c r="AD309" s="17"/>
      <c r="AE309" s="17"/>
      <c r="AF309" s="15"/>
      <c r="AG309" s="15"/>
    </row>
    <row r="310" spans="24:33" ht="14.4" x14ac:dyDescent="0.3">
      <c r="X310" s="15"/>
      <c r="Y310" s="16"/>
      <c r="Z310" s="17"/>
      <c r="AA310" s="17"/>
      <c r="AB310" s="17"/>
      <c r="AC310" s="17"/>
      <c r="AD310" s="17"/>
      <c r="AE310" s="17"/>
      <c r="AF310" s="15"/>
      <c r="AG310" s="15"/>
    </row>
    <row r="311" spans="24:33" ht="14.4" x14ac:dyDescent="0.3">
      <c r="X311" s="15"/>
      <c r="Y311" s="16"/>
      <c r="Z311" s="17"/>
      <c r="AA311" s="17"/>
      <c r="AB311" s="17"/>
      <c r="AC311" s="17"/>
      <c r="AD311" s="17"/>
      <c r="AE311" s="17"/>
      <c r="AF311" s="15"/>
      <c r="AG311" s="15"/>
    </row>
    <row r="312" spans="24:33" ht="14.4" x14ac:dyDescent="0.3">
      <c r="X312" s="15"/>
      <c r="Y312" s="16"/>
      <c r="Z312" s="17"/>
      <c r="AA312" s="17"/>
      <c r="AB312" s="17"/>
      <c r="AC312" s="17"/>
      <c r="AD312" s="17"/>
      <c r="AE312" s="17"/>
      <c r="AF312" s="15"/>
      <c r="AG312" s="15"/>
    </row>
    <row r="313" spans="24:33" ht="14.4" x14ac:dyDescent="0.3">
      <c r="X313" s="15"/>
      <c r="Y313" s="16"/>
      <c r="Z313" s="17"/>
      <c r="AA313" s="17"/>
      <c r="AB313" s="17"/>
      <c r="AC313" s="17"/>
      <c r="AD313" s="17"/>
      <c r="AE313" s="17"/>
      <c r="AF313" s="15"/>
      <c r="AG313" s="15"/>
    </row>
    <row r="314" spans="24:33" ht="14.4" x14ac:dyDescent="0.3">
      <c r="X314" s="15"/>
      <c r="Y314" s="16"/>
      <c r="Z314" s="17"/>
      <c r="AA314" s="17"/>
      <c r="AB314" s="17"/>
      <c r="AC314" s="17"/>
      <c r="AD314" s="17"/>
      <c r="AE314" s="17"/>
      <c r="AF314" s="15"/>
      <c r="AG314" s="15"/>
    </row>
    <row r="315" spans="24:33" ht="14.4" x14ac:dyDescent="0.3">
      <c r="X315" s="15"/>
      <c r="Y315" s="16"/>
      <c r="Z315" s="17"/>
      <c r="AA315" s="17"/>
      <c r="AB315" s="17"/>
      <c r="AC315" s="17"/>
      <c r="AD315" s="17"/>
      <c r="AE315" s="17"/>
      <c r="AF315" s="15"/>
      <c r="AG315" s="15"/>
    </row>
    <row r="316" spans="24:33" ht="14.4" x14ac:dyDescent="0.3">
      <c r="X316" s="15"/>
      <c r="Y316" s="16"/>
      <c r="Z316" s="17"/>
      <c r="AA316" s="17"/>
      <c r="AB316" s="17"/>
      <c r="AC316" s="17"/>
      <c r="AD316" s="17"/>
      <c r="AE316" s="17"/>
      <c r="AF316" s="15"/>
      <c r="AG316" s="15"/>
    </row>
    <row r="317" spans="24:33" ht="14.4" x14ac:dyDescent="0.3">
      <c r="X317" s="15"/>
      <c r="Y317" s="16"/>
      <c r="Z317" s="17"/>
      <c r="AA317" s="17"/>
      <c r="AB317" s="17"/>
      <c r="AC317" s="17"/>
      <c r="AD317" s="17"/>
      <c r="AE317" s="17"/>
      <c r="AF317" s="15"/>
      <c r="AG317" s="15"/>
    </row>
    <row r="318" spans="24:33" ht="14.4" x14ac:dyDescent="0.3">
      <c r="X318" s="15"/>
      <c r="Y318" s="16"/>
      <c r="Z318" s="17"/>
      <c r="AA318" s="17"/>
      <c r="AB318" s="17"/>
      <c r="AC318" s="17"/>
      <c r="AD318" s="17"/>
      <c r="AE318" s="17"/>
      <c r="AF318" s="15"/>
      <c r="AG318" s="15"/>
    </row>
    <row r="319" spans="24:33" ht="14.4" x14ac:dyDescent="0.3">
      <c r="X319" s="15"/>
      <c r="Y319" s="16"/>
      <c r="Z319" s="17"/>
      <c r="AA319" s="17"/>
      <c r="AB319" s="17"/>
      <c r="AC319" s="17"/>
      <c r="AD319" s="17"/>
      <c r="AE319" s="17"/>
      <c r="AF319" s="15"/>
      <c r="AG319" s="15"/>
    </row>
    <row r="320" spans="24:33" ht="14.4" x14ac:dyDescent="0.3">
      <c r="X320" s="15"/>
      <c r="Y320" s="16"/>
      <c r="Z320" s="17"/>
      <c r="AA320" s="17"/>
      <c r="AB320" s="17"/>
      <c r="AC320" s="17"/>
      <c r="AD320" s="17"/>
      <c r="AE320" s="17"/>
      <c r="AF320" s="15"/>
      <c r="AG320" s="15"/>
    </row>
    <row r="321" spans="24:33" ht="14.4" x14ac:dyDescent="0.3">
      <c r="X321" s="15"/>
      <c r="Y321" s="16"/>
      <c r="Z321" s="17"/>
      <c r="AA321" s="17"/>
      <c r="AB321" s="17"/>
      <c r="AC321" s="17"/>
      <c r="AD321" s="17"/>
      <c r="AE321" s="17"/>
      <c r="AF321" s="15"/>
      <c r="AG321" s="15"/>
    </row>
    <row r="322" spans="24:33" ht="14.4" x14ac:dyDescent="0.3">
      <c r="X322" s="15"/>
      <c r="Y322" s="16"/>
      <c r="Z322" s="17"/>
      <c r="AA322" s="17"/>
      <c r="AB322" s="17"/>
      <c r="AC322" s="17"/>
      <c r="AD322" s="17"/>
      <c r="AE322" s="17"/>
      <c r="AF322" s="15"/>
      <c r="AG322" s="15"/>
    </row>
    <row r="323" spans="24:33" ht="14.4" x14ac:dyDescent="0.3">
      <c r="X323" s="15"/>
      <c r="Y323" s="16"/>
      <c r="Z323" s="17"/>
      <c r="AA323" s="17"/>
      <c r="AB323" s="17"/>
      <c r="AC323" s="17"/>
      <c r="AD323" s="17"/>
      <c r="AE323" s="17"/>
      <c r="AF323" s="15"/>
      <c r="AG323" s="15"/>
    </row>
    <row r="324" spans="24:33" ht="14.4" x14ac:dyDescent="0.3">
      <c r="X324" s="15"/>
      <c r="Y324" s="16"/>
      <c r="Z324" s="17"/>
      <c r="AA324" s="17"/>
      <c r="AB324" s="17"/>
      <c r="AC324" s="17"/>
      <c r="AD324" s="17"/>
      <c r="AE324" s="17"/>
      <c r="AF324" s="15"/>
      <c r="AG324" s="15"/>
    </row>
    <row r="325" spans="24:33" ht="14.4" x14ac:dyDescent="0.3">
      <c r="X325" s="15"/>
      <c r="Y325" s="16"/>
      <c r="Z325" s="17"/>
      <c r="AA325" s="17"/>
      <c r="AB325" s="17"/>
      <c r="AC325" s="17"/>
      <c r="AD325" s="17"/>
      <c r="AE325" s="17"/>
      <c r="AF325" s="15"/>
      <c r="AG325" s="15"/>
    </row>
    <row r="326" spans="24:33" ht="14.4" x14ac:dyDescent="0.3">
      <c r="X326" s="15"/>
      <c r="Y326" s="16"/>
      <c r="Z326" s="17"/>
      <c r="AA326" s="17"/>
      <c r="AB326" s="17"/>
      <c r="AC326" s="17"/>
      <c r="AD326" s="17"/>
      <c r="AE326" s="17"/>
      <c r="AF326" s="15"/>
      <c r="AG326" s="15"/>
    </row>
    <row r="327" spans="24:33" ht="14.4" x14ac:dyDescent="0.3">
      <c r="X327" s="15"/>
      <c r="Y327" s="16"/>
      <c r="Z327" s="17"/>
      <c r="AA327" s="17"/>
      <c r="AB327" s="17"/>
      <c r="AC327" s="17"/>
      <c r="AD327" s="17"/>
      <c r="AE327" s="17"/>
      <c r="AF327" s="15"/>
      <c r="AG327" s="15"/>
    </row>
    <row r="328" spans="24:33" ht="14.4" x14ac:dyDescent="0.3">
      <c r="X328" s="15"/>
      <c r="Y328" s="16"/>
      <c r="Z328" s="17"/>
      <c r="AA328" s="17"/>
      <c r="AB328" s="17"/>
      <c r="AC328" s="17"/>
      <c r="AD328" s="17"/>
      <c r="AE328" s="17"/>
      <c r="AF328" s="15"/>
      <c r="AG328" s="15"/>
    </row>
    <row r="329" spans="24:33" ht="14.4" x14ac:dyDescent="0.3">
      <c r="X329" s="15"/>
      <c r="Y329" s="16"/>
      <c r="Z329" s="17"/>
      <c r="AA329" s="17"/>
      <c r="AB329" s="17"/>
      <c r="AC329" s="17"/>
      <c r="AD329" s="17"/>
      <c r="AE329" s="17"/>
      <c r="AF329" s="15"/>
      <c r="AG329" s="15"/>
    </row>
    <row r="330" spans="24:33" ht="14.4" x14ac:dyDescent="0.3">
      <c r="X330" s="15"/>
      <c r="Y330" s="16"/>
      <c r="Z330" s="17"/>
      <c r="AA330" s="17"/>
      <c r="AB330" s="17"/>
      <c r="AC330" s="17"/>
      <c r="AD330" s="17"/>
      <c r="AE330" s="17"/>
      <c r="AF330" s="15"/>
      <c r="AG330" s="15"/>
    </row>
    <row r="331" spans="24:33" ht="14.4" x14ac:dyDescent="0.3">
      <c r="X331" s="15"/>
      <c r="Y331" s="16"/>
      <c r="Z331" s="17"/>
      <c r="AA331" s="17"/>
      <c r="AB331" s="17"/>
      <c r="AC331" s="17"/>
      <c r="AD331" s="17"/>
      <c r="AE331" s="17"/>
      <c r="AF331" s="15"/>
      <c r="AG331" s="15"/>
    </row>
    <row r="332" spans="24:33" ht="14.4" x14ac:dyDescent="0.3">
      <c r="X332" s="15"/>
      <c r="Y332" s="16"/>
      <c r="Z332" s="17"/>
      <c r="AA332" s="17"/>
      <c r="AB332" s="17"/>
      <c r="AC332" s="17"/>
      <c r="AD332" s="17"/>
      <c r="AE332" s="17"/>
      <c r="AF332" s="15"/>
      <c r="AG332" s="15"/>
    </row>
    <row r="333" spans="24:33" ht="14.4" x14ac:dyDescent="0.3">
      <c r="X333" s="15"/>
      <c r="Y333" s="16"/>
      <c r="Z333" s="17"/>
      <c r="AA333" s="17"/>
      <c r="AB333" s="17"/>
      <c r="AC333" s="17"/>
      <c r="AD333" s="17"/>
      <c r="AE333" s="17"/>
      <c r="AF333" s="15"/>
      <c r="AG333" s="15"/>
    </row>
    <row r="334" spans="24:33" ht="14.4" x14ac:dyDescent="0.3">
      <c r="X334" s="15"/>
      <c r="Y334" s="16"/>
      <c r="Z334" s="17"/>
      <c r="AA334" s="17"/>
      <c r="AB334" s="17"/>
      <c r="AC334" s="17"/>
      <c r="AD334" s="17"/>
      <c r="AE334" s="17"/>
      <c r="AF334" s="15"/>
      <c r="AG334" s="15"/>
    </row>
    <row r="335" spans="24:33" ht="14.4" x14ac:dyDescent="0.3">
      <c r="X335" s="15"/>
      <c r="Y335" s="16"/>
      <c r="Z335" s="17"/>
      <c r="AA335" s="17"/>
      <c r="AB335" s="17"/>
      <c r="AC335" s="17"/>
      <c r="AD335" s="17"/>
      <c r="AE335" s="17"/>
      <c r="AF335" s="15"/>
      <c r="AG335" s="15"/>
    </row>
    <row r="336" spans="24:33" ht="14.4" x14ac:dyDescent="0.3">
      <c r="X336" s="15"/>
      <c r="Y336" s="16"/>
      <c r="Z336" s="17"/>
      <c r="AA336" s="17"/>
      <c r="AB336" s="17"/>
      <c r="AC336" s="17"/>
      <c r="AD336" s="17"/>
      <c r="AE336" s="17"/>
      <c r="AF336" s="15"/>
      <c r="AG336" s="15"/>
    </row>
    <row r="337" spans="24:33" ht="14.4" x14ac:dyDescent="0.3">
      <c r="X337" s="15"/>
      <c r="Y337" s="16"/>
      <c r="Z337" s="17"/>
      <c r="AA337" s="17"/>
      <c r="AB337" s="17"/>
      <c r="AC337" s="17"/>
      <c r="AD337" s="17"/>
      <c r="AE337" s="17"/>
      <c r="AF337" s="15"/>
      <c r="AG337" s="15"/>
    </row>
    <row r="338" spans="24:33" ht="14.4" x14ac:dyDescent="0.3">
      <c r="X338" s="15"/>
      <c r="Y338" s="16"/>
      <c r="Z338" s="17"/>
      <c r="AA338" s="17"/>
      <c r="AB338" s="17"/>
      <c r="AC338" s="17"/>
      <c r="AD338" s="17"/>
      <c r="AE338" s="17"/>
      <c r="AF338" s="15"/>
      <c r="AG338" s="15"/>
    </row>
    <row r="339" spans="24:33" ht="14.4" x14ac:dyDescent="0.3">
      <c r="X339" s="15"/>
      <c r="Y339" s="16"/>
      <c r="Z339" s="17"/>
      <c r="AA339" s="17"/>
      <c r="AB339" s="17"/>
      <c r="AC339" s="17"/>
      <c r="AD339" s="17"/>
      <c r="AE339" s="17"/>
      <c r="AF339" s="15"/>
      <c r="AG339" s="15"/>
    </row>
    <row r="340" spans="24:33" ht="14.4" x14ac:dyDescent="0.3">
      <c r="X340" s="15"/>
      <c r="Y340" s="16"/>
      <c r="Z340" s="17"/>
      <c r="AA340" s="17"/>
      <c r="AB340" s="17"/>
      <c r="AC340" s="17"/>
      <c r="AD340" s="17"/>
      <c r="AE340" s="17"/>
      <c r="AF340" s="15"/>
      <c r="AG340" s="15"/>
    </row>
    <row r="341" spans="24:33" ht="14.4" x14ac:dyDescent="0.3">
      <c r="X341" s="15"/>
      <c r="Y341" s="16"/>
      <c r="Z341" s="17"/>
      <c r="AA341" s="17"/>
      <c r="AB341" s="17"/>
      <c r="AC341" s="17"/>
      <c r="AD341" s="17"/>
      <c r="AE341" s="17"/>
      <c r="AF341" s="15"/>
      <c r="AG341" s="15"/>
    </row>
    <row r="342" spans="24:33" ht="14.4" x14ac:dyDescent="0.3">
      <c r="X342" s="15"/>
      <c r="Y342" s="16"/>
      <c r="Z342" s="17"/>
      <c r="AA342" s="17"/>
      <c r="AB342" s="17"/>
      <c r="AC342" s="17"/>
      <c r="AD342" s="17"/>
      <c r="AE342" s="17"/>
      <c r="AF342" s="15"/>
      <c r="AG342" s="15"/>
    </row>
    <row r="343" spans="24:33" ht="14.4" x14ac:dyDescent="0.3">
      <c r="X343" s="15"/>
      <c r="Y343" s="16"/>
      <c r="Z343" s="17"/>
      <c r="AA343" s="17"/>
      <c r="AB343" s="17"/>
      <c r="AC343" s="17"/>
      <c r="AD343" s="17"/>
      <c r="AE343" s="17"/>
      <c r="AF343" s="15"/>
      <c r="AG343" s="15"/>
    </row>
    <row r="344" spans="24:33" ht="14.4" x14ac:dyDescent="0.3">
      <c r="X344" s="15"/>
      <c r="Y344" s="16"/>
      <c r="Z344" s="17"/>
      <c r="AA344" s="17"/>
      <c r="AB344" s="17"/>
      <c r="AC344" s="17"/>
      <c r="AD344" s="17"/>
      <c r="AE344" s="17"/>
      <c r="AF344" s="15"/>
      <c r="AG344" s="15"/>
    </row>
    <row r="345" spans="24:33" ht="14.4" x14ac:dyDescent="0.3">
      <c r="X345" s="15"/>
      <c r="Y345" s="16"/>
      <c r="Z345" s="17"/>
      <c r="AA345" s="17"/>
      <c r="AB345" s="17"/>
      <c r="AC345" s="17"/>
      <c r="AD345" s="17"/>
      <c r="AE345" s="17"/>
      <c r="AF345" s="15"/>
      <c r="AG345" s="15"/>
    </row>
    <row r="346" spans="24:33" ht="14.4" x14ac:dyDescent="0.3">
      <c r="X346" s="15"/>
      <c r="Y346" s="16"/>
      <c r="Z346" s="17"/>
      <c r="AA346" s="17"/>
      <c r="AB346" s="17"/>
      <c r="AC346" s="17"/>
      <c r="AD346" s="17"/>
      <c r="AE346" s="17"/>
      <c r="AF346" s="15"/>
      <c r="AG346" s="15"/>
    </row>
    <row r="347" spans="24:33" ht="14.4" x14ac:dyDescent="0.3">
      <c r="X347" s="15"/>
      <c r="Y347" s="16"/>
      <c r="Z347" s="17"/>
      <c r="AA347" s="17"/>
      <c r="AB347" s="17"/>
      <c r="AC347" s="17"/>
      <c r="AD347" s="17"/>
      <c r="AE347" s="17"/>
      <c r="AF347" s="15"/>
      <c r="AG347" s="15"/>
    </row>
    <row r="348" spans="24:33" ht="14.4" x14ac:dyDescent="0.3">
      <c r="X348" s="15"/>
      <c r="Y348" s="16"/>
      <c r="Z348" s="17"/>
      <c r="AA348" s="17"/>
      <c r="AB348" s="17"/>
      <c r="AC348" s="17"/>
      <c r="AD348" s="17"/>
      <c r="AE348" s="17"/>
      <c r="AF348" s="15"/>
      <c r="AG348" s="15"/>
    </row>
    <row r="349" spans="24:33" ht="14.4" x14ac:dyDescent="0.3">
      <c r="X349" s="15"/>
      <c r="Y349" s="16"/>
      <c r="Z349" s="17"/>
      <c r="AA349" s="17"/>
      <c r="AB349" s="17"/>
      <c r="AC349" s="17"/>
      <c r="AD349" s="17"/>
      <c r="AE349" s="17"/>
      <c r="AF349" s="15"/>
      <c r="AG349" s="15"/>
    </row>
    <row r="350" spans="24:33" ht="14.4" x14ac:dyDescent="0.3">
      <c r="X350" s="15"/>
      <c r="Y350" s="16"/>
      <c r="Z350" s="17"/>
      <c r="AA350" s="17"/>
      <c r="AB350" s="17"/>
      <c r="AC350" s="17"/>
      <c r="AD350" s="17"/>
      <c r="AE350" s="17"/>
      <c r="AF350" s="15"/>
      <c r="AG350" s="15"/>
    </row>
    <row r="351" spans="24:33" ht="14.4" x14ac:dyDescent="0.3">
      <c r="X351" s="15"/>
      <c r="Y351" s="16"/>
      <c r="Z351" s="17"/>
      <c r="AA351" s="17"/>
      <c r="AB351" s="17"/>
      <c r="AC351" s="17"/>
      <c r="AD351" s="17"/>
      <c r="AE351" s="17"/>
      <c r="AF351" s="15"/>
      <c r="AG351" s="15"/>
    </row>
    <row r="352" spans="24:33" ht="14.4" x14ac:dyDescent="0.3">
      <c r="X352" s="15"/>
      <c r="Y352" s="16"/>
      <c r="Z352" s="17"/>
      <c r="AA352" s="17"/>
      <c r="AB352" s="17"/>
      <c r="AC352" s="17"/>
      <c r="AD352" s="17"/>
      <c r="AE352" s="17"/>
      <c r="AF352" s="15"/>
      <c r="AG352" s="15"/>
    </row>
    <row r="353" spans="24:33" ht="14.4" x14ac:dyDescent="0.3">
      <c r="X353" s="15"/>
      <c r="Y353" s="16"/>
      <c r="Z353" s="17"/>
      <c r="AA353" s="17"/>
      <c r="AB353" s="17"/>
      <c r="AC353" s="17"/>
      <c r="AD353" s="17"/>
      <c r="AE353" s="17"/>
      <c r="AF353" s="15"/>
      <c r="AG353" s="15"/>
    </row>
    <row r="354" spans="24:33" ht="14.4" x14ac:dyDescent="0.3">
      <c r="X354" s="15"/>
      <c r="Y354" s="16"/>
      <c r="Z354" s="17"/>
      <c r="AA354" s="17"/>
      <c r="AB354" s="17"/>
      <c r="AC354" s="17"/>
      <c r="AD354" s="17"/>
      <c r="AE354" s="17"/>
      <c r="AF354" s="15"/>
      <c r="AG354" s="15"/>
    </row>
    <row r="355" spans="24:33" ht="14.4" x14ac:dyDescent="0.3">
      <c r="X355" s="15"/>
      <c r="Y355" s="16"/>
      <c r="Z355" s="17"/>
      <c r="AA355" s="17"/>
      <c r="AB355" s="17"/>
      <c r="AC355" s="17"/>
      <c r="AD355" s="17"/>
      <c r="AE355" s="17"/>
      <c r="AF355" s="15"/>
      <c r="AG355" s="15"/>
    </row>
    <row r="356" spans="24:33" ht="14.4" x14ac:dyDescent="0.3">
      <c r="X356" s="15"/>
      <c r="Y356" s="16"/>
      <c r="Z356" s="17"/>
      <c r="AA356" s="17"/>
      <c r="AB356" s="17"/>
      <c r="AC356" s="17"/>
      <c r="AD356" s="17"/>
      <c r="AE356" s="17"/>
      <c r="AF356" s="15"/>
      <c r="AG356" s="15"/>
    </row>
    <row r="357" spans="24:33" ht="14.4" x14ac:dyDescent="0.3">
      <c r="X357" s="15"/>
      <c r="Y357" s="16"/>
      <c r="Z357" s="17"/>
      <c r="AA357" s="17"/>
      <c r="AB357" s="17"/>
      <c r="AC357" s="17"/>
      <c r="AD357" s="17"/>
      <c r="AE357" s="17"/>
      <c r="AF357" s="15"/>
      <c r="AG357" s="15"/>
    </row>
    <row r="358" spans="24:33" ht="14.4" x14ac:dyDescent="0.3">
      <c r="X358" s="15"/>
      <c r="Y358" s="16"/>
      <c r="Z358" s="17"/>
      <c r="AA358" s="17"/>
      <c r="AB358" s="17"/>
      <c r="AC358" s="17"/>
      <c r="AD358" s="17"/>
      <c r="AE358" s="17"/>
      <c r="AF358" s="15"/>
      <c r="AG358" s="15"/>
    </row>
    <row r="359" spans="24:33" ht="14.4" x14ac:dyDescent="0.3">
      <c r="X359" s="15"/>
      <c r="Y359" s="16"/>
      <c r="Z359" s="17"/>
      <c r="AA359" s="17"/>
      <c r="AB359" s="17"/>
      <c r="AC359" s="17"/>
      <c r="AD359" s="17"/>
      <c r="AE359" s="17"/>
      <c r="AF359" s="15"/>
      <c r="AG359" s="15"/>
    </row>
    <row r="360" spans="24:33" ht="14.4" x14ac:dyDescent="0.3">
      <c r="X360" s="15"/>
      <c r="Y360" s="16"/>
      <c r="Z360" s="17"/>
      <c r="AA360" s="17"/>
      <c r="AB360" s="17"/>
      <c r="AC360" s="17"/>
      <c r="AD360" s="17"/>
      <c r="AE360" s="17"/>
      <c r="AF360" s="15"/>
      <c r="AG360" s="15"/>
    </row>
    <row r="361" spans="24:33" ht="14.4" x14ac:dyDescent="0.3">
      <c r="X361" s="15"/>
      <c r="Y361" s="16"/>
      <c r="Z361" s="17"/>
      <c r="AA361" s="17"/>
      <c r="AB361" s="17"/>
      <c r="AC361" s="17"/>
      <c r="AD361" s="17"/>
      <c r="AE361" s="17"/>
      <c r="AF361" s="15"/>
      <c r="AG361" s="15"/>
    </row>
    <row r="362" spans="24:33" ht="14.4" x14ac:dyDescent="0.3">
      <c r="X362" s="15"/>
      <c r="Y362" s="16"/>
      <c r="Z362" s="17"/>
      <c r="AA362" s="17"/>
      <c r="AB362" s="17"/>
      <c r="AC362" s="17"/>
      <c r="AD362" s="17"/>
      <c r="AE362" s="17"/>
      <c r="AF362" s="15"/>
      <c r="AG362" s="15"/>
    </row>
    <row r="363" spans="24:33" ht="14.4" x14ac:dyDescent="0.3">
      <c r="X363" s="15"/>
      <c r="Y363" s="16"/>
      <c r="Z363" s="17"/>
      <c r="AA363" s="17"/>
      <c r="AB363" s="17"/>
      <c r="AC363" s="17"/>
      <c r="AD363" s="17"/>
      <c r="AE363" s="17"/>
      <c r="AF363" s="15"/>
      <c r="AG363" s="15"/>
    </row>
    <row r="364" spans="24:33" ht="14.4" x14ac:dyDescent="0.3">
      <c r="X364" s="15"/>
      <c r="Y364" s="16"/>
      <c r="Z364" s="17"/>
      <c r="AA364" s="17"/>
      <c r="AB364" s="17"/>
      <c r="AC364" s="17"/>
      <c r="AD364" s="17"/>
      <c r="AE364" s="17"/>
      <c r="AF364" s="15"/>
      <c r="AG364" s="15"/>
    </row>
    <row r="365" spans="24:33" ht="14.4" x14ac:dyDescent="0.3">
      <c r="X365" s="15"/>
      <c r="Y365" s="16"/>
      <c r="Z365" s="17"/>
      <c r="AA365" s="17"/>
      <c r="AB365" s="17"/>
      <c r="AC365" s="17"/>
      <c r="AD365" s="17"/>
      <c r="AE365" s="17"/>
      <c r="AF365" s="15"/>
      <c r="AG365" s="15"/>
    </row>
    <row r="366" spans="24:33" ht="14.4" x14ac:dyDescent="0.3">
      <c r="X366" s="15"/>
      <c r="Y366" s="16"/>
      <c r="Z366" s="17"/>
      <c r="AA366" s="17"/>
      <c r="AB366" s="17"/>
      <c r="AC366" s="17"/>
      <c r="AD366" s="17"/>
      <c r="AE366" s="17"/>
      <c r="AF366" s="15"/>
      <c r="AG366" s="15"/>
    </row>
    <row r="367" spans="24:33" ht="14.4" x14ac:dyDescent="0.3">
      <c r="X367" s="15"/>
      <c r="Y367" s="16"/>
      <c r="Z367" s="17"/>
      <c r="AA367" s="17"/>
      <c r="AB367" s="17"/>
      <c r="AC367" s="17"/>
      <c r="AD367" s="17"/>
      <c r="AE367" s="17"/>
      <c r="AF367" s="15"/>
      <c r="AG367" s="15"/>
    </row>
    <row r="368" spans="24:33" ht="14.4" x14ac:dyDescent="0.3">
      <c r="X368" s="15"/>
      <c r="Y368" s="16"/>
      <c r="Z368" s="17"/>
      <c r="AA368" s="17"/>
      <c r="AB368" s="17"/>
      <c r="AC368" s="17"/>
      <c r="AD368" s="17"/>
      <c r="AE368" s="17"/>
      <c r="AF368" s="15"/>
      <c r="AG368" s="15"/>
    </row>
    <row r="369" spans="24:33" ht="14.4" x14ac:dyDescent="0.3">
      <c r="X369" s="15"/>
      <c r="Y369" s="16"/>
      <c r="Z369" s="17"/>
      <c r="AA369" s="17"/>
      <c r="AB369" s="17"/>
      <c r="AC369" s="17"/>
      <c r="AD369" s="17"/>
      <c r="AE369" s="17"/>
      <c r="AF369" s="15"/>
      <c r="AG369" s="15"/>
    </row>
    <row r="370" spans="24:33" ht="14.4" x14ac:dyDescent="0.3">
      <c r="X370" s="15"/>
      <c r="Y370" s="16"/>
      <c r="Z370" s="17"/>
      <c r="AA370" s="17"/>
      <c r="AB370" s="17"/>
      <c r="AC370" s="17"/>
      <c r="AD370" s="17"/>
      <c r="AE370" s="17"/>
      <c r="AF370" s="15"/>
      <c r="AG370" s="15"/>
    </row>
    <row r="371" spans="24:33" ht="14.4" x14ac:dyDescent="0.3">
      <c r="X371" s="15"/>
      <c r="Y371" s="16"/>
      <c r="Z371" s="17"/>
      <c r="AA371" s="17"/>
      <c r="AB371" s="17"/>
      <c r="AC371" s="17"/>
      <c r="AD371" s="17"/>
      <c r="AE371" s="17"/>
      <c r="AF371" s="15"/>
      <c r="AG371" s="15"/>
    </row>
    <row r="372" spans="24:33" ht="14.4" x14ac:dyDescent="0.3">
      <c r="X372" s="15"/>
      <c r="Y372" s="16"/>
      <c r="Z372" s="17"/>
      <c r="AA372" s="17"/>
      <c r="AB372" s="17"/>
      <c r="AC372" s="17"/>
      <c r="AD372" s="17"/>
      <c r="AE372" s="17"/>
      <c r="AF372" s="15"/>
      <c r="AG372" s="15"/>
    </row>
    <row r="373" spans="24:33" ht="14.4" x14ac:dyDescent="0.3">
      <c r="X373" s="15"/>
      <c r="Y373" s="16"/>
      <c r="Z373" s="17"/>
      <c r="AA373" s="17"/>
      <c r="AB373" s="17"/>
      <c r="AC373" s="17"/>
      <c r="AD373" s="17"/>
      <c r="AE373" s="17"/>
      <c r="AF373" s="15"/>
      <c r="AG373" s="15"/>
    </row>
    <row r="374" spans="24:33" ht="14.4" x14ac:dyDescent="0.3">
      <c r="X374" s="15"/>
      <c r="Y374" s="16"/>
      <c r="Z374" s="17"/>
      <c r="AA374" s="17"/>
      <c r="AB374" s="17"/>
      <c r="AC374" s="17"/>
      <c r="AD374" s="17"/>
      <c r="AE374" s="17"/>
      <c r="AF374" s="15"/>
      <c r="AG374" s="15"/>
    </row>
    <row r="375" spans="24:33" ht="14.4" x14ac:dyDescent="0.3">
      <c r="X375" s="15"/>
      <c r="Y375" s="16"/>
      <c r="Z375" s="17"/>
      <c r="AA375" s="17"/>
      <c r="AB375" s="17"/>
      <c r="AC375" s="17"/>
      <c r="AD375" s="17"/>
      <c r="AE375" s="17"/>
      <c r="AF375" s="15"/>
      <c r="AG375" s="15"/>
    </row>
    <row r="376" spans="24:33" ht="14.4" x14ac:dyDescent="0.3">
      <c r="X376" s="15"/>
      <c r="Y376" s="16"/>
      <c r="Z376" s="17"/>
      <c r="AA376" s="17"/>
      <c r="AB376" s="17"/>
      <c r="AC376" s="17"/>
      <c r="AD376" s="17"/>
      <c r="AE376" s="17"/>
      <c r="AF376" s="15"/>
      <c r="AG376" s="15"/>
    </row>
    <row r="377" spans="24:33" ht="14.4" x14ac:dyDescent="0.3">
      <c r="X377" s="15"/>
      <c r="Y377" s="16"/>
      <c r="Z377" s="17"/>
      <c r="AA377" s="17"/>
      <c r="AB377" s="17"/>
      <c r="AC377" s="17"/>
      <c r="AD377" s="17"/>
      <c r="AE377" s="17"/>
      <c r="AF377" s="15"/>
      <c r="AG377" s="15"/>
    </row>
    <row r="378" spans="24:33" ht="14.4" x14ac:dyDescent="0.3">
      <c r="X378" s="15"/>
      <c r="Y378" s="16"/>
      <c r="Z378" s="17"/>
      <c r="AA378" s="17"/>
      <c r="AB378" s="17"/>
      <c r="AC378" s="17"/>
      <c r="AD378" s="17"/>
      <c r="AE378" s="17"/>
      <c r="AF378" s="15"/>
      <c r="AG378" s="15"/>
    </row>
    <row r="379" spans="24:33" ht="14.4" x14ac:dyDescent="0.3">
      <c r="X379" s="15"/>
      <c r="Y379" s="16"/>
      <c r="Z379" s="17"/>
      <c r="AA379" s="17"/>
      <c r="AB379" s="17"/>
      <c r="AC379" s="17"/>
      <c r="AD379" s="17"/>
      <c r="AE379" s="17"/>
      <c r="AF379" s="15"/>
      <c r="AG379" s="15"/>
    </row>
    <row r="380" spans="24:33" ht="14.4" x14ac:dyDescent="0.3">
      <c r="X380" s="15"/>
      <c r="Y380" s="16"/>
      <c r="Z380" s="17"/>
      <c r="AA380" s="17"/>
      <c r="AB380" s="17"/>
      <c r="AC380" s="17"/>
      <c r="AD380" s="17"/>
      <c r="AE380" s="17"/>
      <c r="AF380" s="15"/>
      <c r="AG380" s="15"/>
    </row>
    <row r="381" spans="24:33" ht="14.4" x14ac:dyDescent="0.3">
      <c r="X381" s="15"/>
      <c r="Y381" s="16"/>
      <c r="Z381" s="17"/>
      <c r="AA381" s="17"/>
      <c r="AB381" s="17"/>
      <c r="AC381" s="17"/>
      <c r="AD381" s="17"/>
      <c r="AE381" s="17"/>
      <c r="AF381" s="15"/>
      <c r="AG381" s="15"/>
    </row>
    <row r="382" spans="24:33" ht="14.4" x14ac:dyDescent="0.3">
      <c r="X382" s="15"/>
      <c r="Y382" s="16"/>
      <c r="Z382" s="17"/>
      <c r="AA382" s="17"/>
      <c r="AB382" s="17"/>
      <c r="AC382" s="17"/>
      <c r="AD382" s="17"/>
      <c r="AE382" s="17"/>
      <c r="AF382" s="15"/>
      <c r="AG382" s="15"/>
    </row>
    <row r="383" spans="24:33" ht="14.4" x14ac:dyDescent="0.3">
      <c r="X383" s="15"/>
      <c r="Y383" s="16"/>
      <c r="Z383" s="17"/>
      <c r="AA383" s="17"/>
      <c r="AB383" s="17"/>
      <c r="AC383" s="17"/>
      <c r="AD383" s="17"/>
      <c r="AE383" s="17"/>
      <c r="AF383" s="15"/>
      <c r="AG383" s="15"/>
    </row>
    <row r="384" spans="24:33" ht="14.4" x14ac:dyDescent="0.3">
      <c r="X384" s="15"/>
      <c r="Y384" s="16"/>
      <c r="Z384" s="17"/>
      <c r="AA384" s="17"/>
      <c r="AB384" s="17"/>
      <c r="AC384" s="17"/>
      <c r="AD384" s="17"/>
      <c r="AE384" s="17"/>
      <c r="AF384" s="15"/>
      <c r="AG384" s="15"/>
    </row>
    <row r="385" spans="24:33" ht="14.4" x14ac:dyDescent="0.3">
      <c r="X385" s="15"/>
      <c r="Y385" s="16"/>
      <c r="Z385" s="17"/>
      <c r="AA385" s="17"/>
      <c r="AB385" s="17"/>
      <c r="AC385" s="17"/>
      <c r="AD385" s="17"/>
      <c r="AE385" s="17"/>
      <c r="AF385" s="15"/>
      <c r="AG385" s="15"/>
    </row>
    <row r="386" spans="24:33" ht="14.4" x14ac:dyDescent="0.3">
      <c r="X386" s="15"/>
      <c r="Y386" s="16"/>
      <c r="Z386" s="17"/>
      <c r="AA386" s="17"/>
      <c r="AB386" s="17"/>
      <c r="AC386" s="17"/>
      <c r="AD386" s="17"/>
      <c r="AE386" s="17"/>
      <c r="AF386" s="15"/>
      <c r="AG386" s="15"/>
    </row>
    <row r="387" spans="24:33" ht="14.4" x14ac:dyDescent="0.3">
      <c r="X387" s="15"/>
      <c r="Y387" s="16"/>
      <c r="Z387" s="17"/>
      <c r="AA387" s="17"/>
      <c r="AB387" s="17"/>
      <c r="AC387" s="17"/>
      <c r="AD387" s="17"/>
      <c r="AE387" s="17"/>
      <c r="AF387" s="15"/>
      <c r="AG387" s="15"/>
    </row>
    <row r="388" spans="24:33" ht="14.4" x14ac:dyDescent="0.3">
      <c r="X388" s="15"/>
      <c r="Y388" s="16"/>
      <c r="Z388" s="17"/>
      <c r="AA388" s="17"/>
      <c r="AB388" s="17"/>
      <c r="AC388" s="17"/>
      <c r="AD388" s="17"/>
      <c r="AE388" s="17"/>
      <c r="AF388" s="15"/>
      <c r="AG388" s="15"/>
    </row>
    <row r="389" spans="24:33" ht="14.4" x14ac:dyDescent="0.3">
      <c r="X389" s="15"/>
      <c r="Y389" s="16"/>
      <c r="Z389" s="17"/>
      <c r="AA389" s="17"/>
      <c r="AB389" s="17"/>
      <c r="AC389" s="17"/>
      <c r="AD389" s="17"/>
      <c r="AE389" s="17"/>
      <c r="AF389" s="15"/>
      <c r="AG389" s="15"/>
    </row>
    <row r="390" spans="24:33" ht="14.4" x14ac:dyDescent="0.3">
      <c r="X390" s="15"/>
      <c r="Y390" s="16"/>
      <c r="Z390" s="17"/>
      <c r="AA390" s="17"/>
      <c r="AB390" s="17"/>
      <c r="AC390" s="17"/>
      <c r="AD390" s="17"/>
      <c r="AE390" s="17"/>
      <c r="AF390" s="15"/>
      <c r="AG390" s="15"/>
    </row>
    <row r="391" spans="24:33" ht="14.4" x14ac:dyDescent="0.3">
      <c r="X391" s="15"/>
      <c r="Y391" s="16"/>
      <c r="Z391" s="17"/>
      <c r="AA391" s="17"/>
      <c r="AB391" s="17"/>
      <c r="AC391" s="17"/>
      <c r="AD391" s="17"/>
      <c r="AE391" s="17"/>
      <c r="AF391" s="15"/>
      <c r="AG391" s="15"/>
    </row>
    <row r="392" spans="24:33" ht="14.4" x14ac:dyDescent="0.3">
      <c r="X392" s="15"/>
      <c r="Y392" s="16"/>
      <c r="Z392" s="17"/>
      <c r="AA392" s="17"/>
      <c r="AB392" s="17"/>
      <c r="AC392" s="17"/>
      <c r="AD392" s="17"/>
      <c r="AE392" s="17"/>
      <c r="AF392" s="15"/>
      <c r="AG392" s="15"/>
    </row>
    <row r="393" spans="24:33" ht="14.4" x14ac:dyDescent="0.3">
      <c r="X393" s="15"/>
      <c r="Y393" s="16"/>
      <c r="Z393" s="17"/>
      <c r="AA393" s="17"/>
      <c r="AB393" s="17"/>
      <c r="AC393" s="17"/>
      <c r="AD393" s="17"/>
      <c r="AE393" s="17"/>
      <c r="AF393" s="15"/>
      <c r="AG393" s="15"/>
    </row>
    <row r="394" spans="24:33" ht="14.4" x14ac:dyDescent="0.3">
      <c r="X394" s="15"/>
      <c r="Y394" s="16"/>
      <c r="Z394" s="17"/>
      <c r="AA394" s="17"/>
      <c r="AB394" s="17"/>
      <c r="AC394" s="17"/>
      <c r="AD394" s="17"/>
      <c r="AE394" s="17"/>
      <c r="AF394" s="15"/>
      <c r="AG394" s="15"/>
    </row>
    <row r="395" spans="24:33" ht="14.4" x14ac:dyDescent="0.3">
      <c r="X395" s="15"/>
      <c r="Y395" s="16"/>
      <c r="Z395" s="17"/>
      <c r="AA395" s="17"/>
      <c r="AB395" s="17"/>
      <c r="AC395" s="17"/>
      <c r="AD395" s="17"/>
      <c r="AE395" s="17"/>
      <c r="AF395" s="15"/>
      <c r="AG395" s="15"/>
    </row>
    <row r="396" spans="24:33" ht="14.4" x14ac:dyDescent="0.3">
      <c r="X396" s="15"/>
      <c r="Y396" s="16"/>
      <c r="Z396" s="17"/>
      <c r="AA396" s="17"/>
      <c r="AB396" s="17"/>
      <c r="AC396" s="17"/>
      <c r="AD396" s="17"/>
      <c r="AE396" s="17"/>
      <c r="AF396" s="15"/>
      <c r="AG396" s="15"/>
    </row>
    <row r="397" spans="24:33" ht="14.4" x14ac:dyDescent="0.3">
      <c r="X397" s="15"/>
      <c r="Y397" s="16"/>
      <c r="Z397" s="17"/>
      <c r="AA397" s="17"/>
      <c r="AB397" s="17"/>
      <c r="AC397" s="17"/>
      <c r="AD397" s="17"/>
      <c r="AE397" s="17"/>
      <c r="AF397" s="15"/>
      <c r="AG397" s="15"/>
    </row>
    <row r="398" spans="24:33" ht="14.4" x14ac:dyDescent="0.3">
      <c r="X398" s="15"/>
      <c r="Y398" s="16"/>
      <c r="Z398" s="17"/>
      <c r="AA398" s="17"/>
      <c r="AB398" s="17"/>
      <c r="AC398" s="17"/>
      <c r="AD398" s="17"/>
      <c r="AE398" s="17"/>
      <c r="AF398" s="15"/>
      <c r="AG398" s="15"/>
    </row>
    <row r="399" spans="24:33" ht="14.4" x14ac:dyDescent="0.3">
      <c r="X399" s="15"/>
      <c r="Y399" s="16"/>
      <c r="Z399" s="17"/>
      <c r="AA399" s="17"/>
      <c r="AB399" s="17"/>
      <c r="AC399" s="17"/>
      <c r="AD399" s="17"/>
      <c r="AE399" s="17"/>
      <c r="AF399" s="15"/>
      <c r="AG399" s="15"/>
    </row>
    <row r="400" spans="24:33" ht="14.4" x14ac:dyDescent="0.3">
      <c r="X400" s="15"/>
      <c r="Y400" s="16"/>
      <c r="Z400" s="17"/>
      <c r="AA400" s="17"/>
      <c r="AB400" s="17"/>
      <c r="AC400" s="17"/>
      <c r="AD400" s="17"/>
      <c r="AE400" s="17"/>
      <c r="AF400" s="15"/>
      <c r="AG400" s="15"/>
    </row>
    <row r="401" spans="24:33" ht="14.4" x14ac:dyDescent="0.3">
      <c r="X401" s="15"/>
      <c r="Y401" s="16"/>
      <c r="Z401" s="17"/>
      <c r="AA401" s="17"/>
      <c r="AB401" s="17"/>
      <c r="AC401" s="17"/>
      <c r="AD401" s="17"/>
      <c r="AE401" s="17"/>
      <c r="AF401" s="15"/>
      <c r="AG401" s="15"/>
    </row>
    <row r="402" spans="24:33" ht="14.4" x14ac:dyDescent="0.3">
      <c r="X402" s="15"/>
      <c r="Y402" s="16"/>
      <c r="Z402" s="17"/>
      <c r="AA402" s="17"/>
      <c r="AB402" s="17"/>
      <c r="AC402" s="17"/>
      <c r="AD402" s="17"/>
      <c r="AE402" s="17"/>
      <c r="AF402" s="15"/>
      <c r="AG402" s="15"/>
    </row>
    <row r="403" spans="24:33" ht="14.4" x14ac:dyDescent="0.3">
      <c r="X403" s="15"/>
      <c r="Y403" s="16"/>
      <c r="Z403" s="17"/>
      <c r="AA403" s="17"/>
      <c r="AB403" s="17"/>
      <c r="AC403" s="17"/>
      <c r="AD403" s="17"/>
      <c r="AE403" s="17"/>
      <c r="AF403" s="15"/>
      <c r="AG403" s="15"/>
    </row>
    <row r="404" spans="24:33" ht="14.4" x14ac:dyDescent="0.3">
      <c r="X404" s="15"/>
      <c r="Y404" s="16"/>
      <c r="Z404" s="17"/>
      <c r="AA404" s="17"/>
      <c r="AB404" s="17"/>
      <c r="AC404" s="17"/>
      <c r="AD404" s="17"/>
      <c r="AE404" s="17"/>
      <c r="AF404" s="15"/>
      <c r="AG404" s="15"/>
    </row>
    <row r="405" spans="24:33" ht="14.4" x14ac:dyDescent="0.3">
      <c r="X405" s="15"/>
      <c r="Y405" s="16"/>
      <c r="Z405" s="17"/>
      <c r="AA405" s="17"/>
      <c r="AB405" s="17"/>
      <c r="AC405" s="17"/>
      <c r="AD405" s="17"/>
      <c r="AE405" s="17"/>
      <c r="AF405" s="15"/>
      <c r="AG405" s="15"/>
    </row>
    <row r="406" spans="24:33" ht="14.4" x14ac:dyDescent="0.3">
      <c r="X406" s="15"/>
      <c r="Y406" s="16"/>
      <c r="Z406" s="17"/>
      <c r="AA406" s="17"/>
      <c r="AB406" s="17"/>
      <c r="AC406" s="17"/>
      <c r="AD406" s="17"/>
      <c r="AE406" s="17"/>
      <c r="AF406" s="15"/>
      <c r="AG406" s="15"/>
    </row>
    <row r="407" spans="24:33" ht="14.4" x14ac:dyDescent="0.3">
      <c r="X407" s="15"/>
      <c r="Y407" s="16"/>
      <c r="Z407" s="17"/>
      <c r="AA407" s="17"/>
      <c r="AB407" s="17"/>
      <c r="AC407" s="17"/>
      <c r="AD407" s="17"/>
      <c r="AE407" s="17"/>
      <c r="AF407" s="15"/>
      <c r="AG407" s="15"/>
    </row>
    <row r="408" spans="24:33" ht="14.4" x14ac:dyDescent="0.3">
      <c r="X408" s="15"/>
      <c r="Y408" s="16"/>
      <c r="Z408" s="17"/>
      <c r="AA408" s="17"/>
      <c r="AB408" s="17"/>
      <c r="AC408" s="17"/>
      <c r="AD408" s="17"/>
      <c r="AE408" s="17"/>
      <c r="AF408" s="15"/>
      <c r="AG408" s="15"/>
    </row>
    <row r="409" spans="24:33" ht="14.4" x14ac:dyDescent="0.3">
      <c r="X409" s="15"/>
      <c r="Y409" s="16"/>
      <c r="Z409" s="17"/>
      <c r="AA409" s="17"/>
      <c r="AB409" s="17"/>
      <c r="AC409" s="17"/>
      <c r="AD409" s="17"/>
      <c r="AE409" s="17"/>
      <c r="AF409" s="15"/>
      <c r="AG409" s="15"/>
    </row>
    <row r="410" spans="24:33" ht="14.4" x14ac:dyDescent="0.3">
      <c r="X410" s="15"/>
      <c r="Y410" s="16"/>
      <c r="Z410" s="17"/>
      <c r="AA410" s="17"/>
      <c r="AB410" s="17"/>
      <c r="AC410" s="17"/>
      <c r="AD410" s="17"/>
      <c r="AE410" s="17"/>
      <c r="AF410" s="15"/>
      <c r="AG410" s="15"/>
    </row>
    <row r="411" spans="24:33" ht="14.4" x14ac:dyDescent="0.3">
      <c r="X411" s="15"/>
      <c r="Y411" s="16"/>
      <c r="Z411" s="17"/>
      <c r="AA411" s="17"/>
      <c r="AB411" s="17"/>
      <c r="AC411" s="17"/>
      <c r="AD411" s="17"/>
      <c r="AE411" s="17"/>
      <c r="AF411" s="15"/>
      <c r="AG411" s="15"/>
    </row>
    <row r="412" spans="24:33" ht="14.4" x14ac:dyDescent="0.3">
      <c r="X412" s="15"/>
      <c r="Y412" s="16"/>
      <c r="Z412" s="17"/>
      <c r="AA412" s="17"/>
      <c r="AB412" s="17"/>
      <c r="AC412" s="17"/>
      <c r="AD412" s="17"/>
      <c r="AE412" s="17"/>
      <c r="AF412" s="15"/>
      <c r="AG412" s="15"/>
    </row>
    <row r="413" spans="24:33" ht="14.4" x14ac:dyDescent="0.3">
      <c r="X413" s="15"/>
      <c r="Y413" s="16"/>
      <c r="Z413" s="17"/>
      <c r="AA413" s="17"/>
      <c r="AB413" s="17"/>
      <c r="AC413" s="17"/>
      <c r="AD413" s="17"/>
      <c r="AE413" s="17"/>
      <c r="AF413" s="15"/>
      <c r="AG413" s="15"/>
    </row>
    <row r="414" spans="24:33" ht="14.4" x14ac:dyDescent="0.3">
      <c r="X414" s="15"/>
      <c r="Y414" s="16"/>
      <c r="Z414" s="17"/>
      <c r="AA414" s="17"/>
      <c r="AB414" s="17"/>
      <c r="AC414" s="17"/>
      <c r="AD414" s="17"/>
      <c r="AE414" s="17"/>
      <c r="AF414" s="15"/>
      <c r="AG414" s="15"/>
    </row>
    <row r="415" spans="24:33" ht="14.4" x14ac:dyDescent="0.3">
      <c r="X415" s="15"/>
      <c r="Y415" s="16"/>
      <c r="Z415" s="17"/>
      <c r="AA415" s="17"/>
      <c r="AB415" s="17"/>
      <c r="AC415" s="17"/>
      <c r="AD415" s="17"/>
      <c r="AE415" s="17"/>
      <c r="AF415" s="15"/>
      <c r="AG415" s="15"/>
    </row>
    <row r="416" spans="24:33" ht="14.4" x14ac:dyDescent="0.3">
      <c r="X416" s="15"/>
      <c r="Y416" s="16"/>
      <c r="Z416" s="17"/>
      <c r="AA416" s="17"/>
      <c r="AB416" s="17"/>
      <c r="AC416" s="17"/>
      <c r="AD416" s="17"/>
      <c r="AE416" s="17"/>
      <c r="AF416" s="15"/>
      <c r="AG416" s="15"/>
    </row>
    <row r="417" spans="24:33" ht="14.4" x14ac:dyDescent="0.3">
      <c r="X417" s="15"/>
      <c r="Y417" s="16"/>
      <c r="Z417" s="17"/>
      <c r="AA417" s="17"/>
      <c r="AB417" s="17"/>
      <c r="AC417" s="17"/>
      <c r="AD417" s="17"/>
      <c r="AE417" s="17"/>
      <c r="AF417" s="15"/>
      <c r="AG417" s="15"/>
    </row>
    <row r="418" spans="24:33" ht="14.4" x14ac:dyDescent="0.3">
      <c r="X418" s="15"/>
      <c r="Y418" s="16"/>
      <c r="Z418" s="17"/>
      <c r="AA418" s="17"/>
      <c r="AB418" s="17"/>
      <c r="AC418" s="17"/>
      <c r="AD418" s="17"/>
      <c r="AE418" s="17"/>
      <c r="AF418" s="15"/>
      <c r="AG418" s="15"/>
    </row>
    <row r="419" spans="24:33" ht="14.4" x14ac:dyDescent="0.3">
      <c r="X419" s="15"/>
      <c r="Y419" s="16"/>
      <c r="Z419" s="17"/>
      <c r="AA419" s="17"/>
      <c r="AB419" s="17"/>
      <c r="AC419" s="17"/>
      <c r="AD419" s="17"/>
      <c r="AE419" s="17"/>
      <c r="AF419" s="15"/>
      <c r="AG419" s="15"/>
    </row>
    <row r="420" spans="24:33" ht="14.4" x14ac:dyDescent="0.3">
      <c r="X420" s="15"/>
      <c r="Y420" s="16"/>
      <c r="Z420" s="17"/>
      <c r="AA420" s="17"/>
      <c r="AB420" s="17"/>
      <c r="AC420" s="17"/>
      <c r="AD420" s="17"/>
      <c r="AE420" s="17"/>
      <c r="AF420" s="15"/>
      <c r="AG420" s="15"/>
    </row>
    <row r="421" spans="24:33" ht="14.4" x14ac:dyDescent="0.3">
      <c r="X421" s="15"/>
      <c r="Y421" s="16"/>
      <c r="Z421" s="17"/>
      <c r="AA421" s="17"/>
      <c r="AB421" s="17"/>
      <c r="AC421" s="17"/>
      <c r="AD421" s="17"/>
      <c r="AE421" s="17"/>
      <c r="AF421" s="15"/>
      <c r="AG421" s="15"/>
    </row>
    <row r="422" spans="24:33" ht="14.4" x14ac:dyDescent="0.3">
      <c r="X422" s="15"/>
      <c r="Y422" s="16"/>
      <c r="Z422" s="17"/>
      <c r="AA422" s="17"/>
      <c r="AB422" s="17"/>
      <c r="AC422" s="17"/>
      <c r="AD422" s="17"/>
      <c r="AE422" s="17"/>
      <c r="AF422" s="15"/>
      <c r="AG422" s="15"/>
    </row>
    <row r="423" spans="24:33" ht="14.4" x14ac:dyDescent="0.3">
      <c r="X423" s="15"/>
      <c r="Y423" s="16"/>
      <c r="Z423" s="17"/>
      <c r="AA423" s="17"/>
      <c r="AB423" s="17"/>
      <c r="AC423" s="17"/>
      <c r="AD423" s="17"/>
      <c r="AE423" s="17"/>
      <c r="AF423" s="15"/>
      <c r="AG423" s="15"/>
    </row>
    <row r="424" spans="24:33" ht="14.4" x14ac:dyDescent="0.3">
      <c r="X424" s="15"/>
      <c r="Y424" s="16"/>
      <c r="Z424" s="17"/>
      <c r="AA424" s="17"/>
      <c r="AB424" s="17"/>
      <c r="AC424" s="17"/>
      <c r="AD424" s="17"/>
      <c r="AE424" s="17"/>
      <c r="AF424" s="15"/>
      <c r="AG424" s="15"/>
    </row>
    <row r="425" spans="24:33" ht="14.4" x14ac:dyDescent="0.3">
      <c r="X425" s="15"/>
      <c r="Y425" s="16"/>
      <c r="Z425" s="17"/>
      <c r="AA425" s="17"/>
      <c r="AB425" s="17"/>
      <c r="AC425" s="17"/>
      <c r="AD425" s="17"/>
      <c r="AE425" s="17"/>
      <c r="AF425" s="15"/>
      <c r="AG425" s="15"/>
    </row>
    <row r="426" spans="24:33" ht="14.4" x14ac:dyDescent="0.3">
      <c r="X426" s="15"/>
      <c r="Y426" s="16"/>
      <c r="Z426" s="17"/>
      <c r="AA426" s="17"/>
      <c r="AB426" s="17"/>
      <c r="AC426" s="17"/>
      <c r="AD426" s="17"/>
      <c r="AE426" s="17"/>
      <c r="AF426" s="15"/>
      <c r="AG426" s="15"/>
    </row>
    <row r="427" spans="24:33" ht="14.4" x14ac:dyDescent="0.3">
      <c r="X427" s="15"/>
      <c r="Y427" s="16"/>
      <c r="Z427" s="17"/>
      <c r="AA427" s="17"/>
      <c r="AB427" s="17"/>
      <c r="AC427" s="17"/>
      <c r="AD427" s="17"/>
      <c r="AE427" s="17"/>
      <c r="AF427" s="15"/>
      <c r="AG427" s="15"/>
    </row>
    <row r="428" spans="24:33" ht="14.4" x14ac:dyDescent="0.3">
      <c r="X428" s="15"/>
      <c r="Y428" s="16"/>
      <c r="Z428" s="17"/>
      <c r="AA428" s="17"/>
      <c r="AB428" s="17"/>
      <c r="AC428" s="17"/>
      <c r="AD428" s="17"/>
      <c r="AE428" s="17"/>
      <c r="AF428" s="15"/>
      <c r="AG428" s="15"/>
    </row>
    <row r="429" spans="24:33" ht="14.4" x14ac:dyDescent="0.3">
      <c r="X429" s="15"/>
      <c r="Y429" s="16"/>
      <c r="Z429" s="17"/>
      <c r="AA429" s="17"/>
      <c r="AB429" s="17"/>
      <c r="AC429" s="17"/>
      <c r="AD429" s="17"/>
      <c r="AE429" s="17"/>
      <c r="AF429" s="15"/>
      <c r="AG429" s="15"/>
    </row>
    <row r="430" spans="24:33" ht="14.4" x14ac:dyDescent="0.3">
      <c r="X430" s="15"/>
      <c r="Y430" s="16"/>
      <c r="Z430" s="17"/>
      <c r="AA430" s="17"/>
      <c r="AB430" s="17"/>
      <c r="AC430" s="17"/>
      <c r="AD430" s="17"/>
      <c r="AE430" s="17"/>
      <c r="AF430" s="15"/>
      <c r="AG430" s="15"/>
    </row>
    <row r="431" spans="24:33" ht="14.4" x14ac:dyDescent="0.3">
      <c r="X431" s="15"/>
      <c r="Y431" s="16"/>
      <c r="Z431" s="17"/>
      <c r="AA431" s="17"/>
      <c r="AB431" s="17"/>
      <c r="AC431" s="17"/>
      <c r="AD431" s="17"/>
      <c r="AE431" s="17"/>
      <c r="AF431" s="15"/>
      <c r="AG431" s="15"/>
    </row>
    <row r="432" spans="24:33" ht="14.4" x14ac:dyDescent="0.3">
      <c r="X432" s="15"/>
      <c r="Y432" s="16"/>
      <c r="Z432" s="17"/>
      <c r="AA432" s="17"/>
      <c r="AB432" s="17"/>
      <c r="AC432" s="17"/>
      <c r="AD432" s="17"/>
      <c r="AE432" s="17"/>
      <c r="AF432" s="15"/>
      <c r="AG432" s="15"/>
    </row>
    <row r="433" spans="24:33" ht="14.4" x14ac:dyDescent="0.3">
      <c r="X433" s="15"/>
      <c r="Y433" s="16"/>
      <c r="Z433" s="17"/>
      <c r="AA433" s="17"/>
      <c r="AB433" s="17"/>
      <c r="AC433" s="17"/>
      <c r="AD433" s="17"/>
      <c r="AE433" s="17"/>
      <c r="AF433" s="15"/>
      <c r="AG433" s="15"/>
    </row>
    <row r="434" spans="24:33" ht="14.4" x14ac:dyDescent="0.3">
      <c r="X434" s="15"/>
      <c r="Y434" s="16"/>
      <c r="Z434" s="17"/>
      <c r="AA434" s="17"/>
      <c r="AB434" s="17"/>
      <c r="AC434" s="17"/>
      <c r="AD434" s="17"/>
      <c r="AE434" s="17"/>
      <c r="AF434" s="15"/>
      <c r="AG434" s="15"/>
    </row>
    <row r="435" spans="24:33" ht="14.4" x14ac:dyDescent="0.3">
      <c r="X435" s="15"/>
      <c r="Y435" s="16"/>
      <c r="Z435" s="17"/>
      <c r="AA435" s="17"/>
      <c r="AB435" s="17"/>
      <c r="AC435" s="17"/>
      <c r="AD435" s="17"/>
      <c r="AE435" s="17"/>
      <c r="AF435" s="15"/>
      <c r="AG435" s="15"/>
    </row>
    <row r="436" spans="24:33" ht="14.4" x14ac:dyDescent="0.3">
      <c r="X436" s="15"/>
      <c r="Y436" s="16"/>
      <c r="Z436" s="17"/>
      <c r="AA436" s="17"/>
      <c r="AB436" s="17"/>
      <c r="AC436" s="17"/>
      <c r="AD436" s="17"/>
      <c r="AE436" s="17"/>
      <c r="AF436" s="15"/>
      <c r="AG436" s="15"/>
    </row>
    <row r="437" spans="24:33" ht="14.4" x14ac:dyDescent="0.3">
      <c r="X437" s="15"/>
      <c r="Y437" s="16"/>
      <c r="Z437" s="17"/>
      <c r="AA437" s="17"/>
      <c r="AB437" s="17"/>
      <c r="AC437" s="17"/>
      <c r="AD437" s="17"/>
      <c r="AE437" s="17"/>
      <c r="AF437" s="15"/>
      <c r="AG437" s="15"/>
    </row>
    <row r="438" spans="24:33" ht="14.4" x14ac:dyDescent="0.3">
      <c r="X438" s="15"/>
      <c r="Y438" s="16"/>
      <c r="Z438" s="17"/>
      <c r="AA438" s="17"/>
      <c r="AB438" s="17"/>
      <c r="AC438" s="17"/>
      <c r="AD438" s="17"/>
      <c r="AE438" s="17"/>
      <c r="AF438" s="15"/>
      <c r="AG438" s="15"/>
    </row>
    <row r="439" spans="24:33" ht="14.4" x14ac:dyDescent="0.3">
      <c r="X439" s="15"/>
      <c r="Y439" s="16"/>
      <c r="Z439" s="17"/>
      <c r="AA439" s="17"/>
      <c r="AB439" s="17"/>
      <c r="AC439" s="17"/>
      <c r="AD439" s="17"/>
      <c r="AE439" s="17"/>
      <c r="AF439" s="15"/>
      <c r="AG439" s="15"/>
    </row>
    <row r="440" spans="24:33" ht="14.4" x14ac:dyDescent="0.3">
      <c r="X440" s="15"/>
      <c r="Y440" s="16"/>
      <c r="Z440" s="17"/>
      <c r="AA440" s="17"/>
      <c r="AB440" s="17"/>
      <c r="AC440" s="17"/>
      <c r="AD440" s="17"/>
      <c r="AE440" s="17"/>
      <c r="AF440" s="15"/>
      <c r="AG440" s="15"/>
    </row>
    <row r="441" spans="24:33" ht="14.4" x14ac:dyDescent="0.3">
      <c r="X441" s="15"/>
      <c r="Y441" s="16"/>
      <c r="Z441" s="17"/>
      <c r="AA441" s="17"/>
      <c r="AB441" s="17"/>
      <c r="AC441" s="17"/>
      <c r="AD441" s="17"/>
      <c r="AE441" s="17"/>
      <c r="AF441" s="15"/>
      <c r="AG441" s="15"/>
    </row>
    <row r="442" spans="24:33" ht="14.4" x14ac:dyDescent="0.3">
      <c r="X442" s="15"/>
      <c r="Y442" s="16"/>
      <c r="Z442" s="17"/>
      <c r="AA442" s="17"/>
      <c r="AB442" s="17"/>
      <c r="AC442" s="17"/>
      <c r="AD442" s="17"/>
      <c r="AE442" s="17"/>
      <c r="AF442" s="15"/>
      <c r="AG442" s="15"/>
    </row>
    <row r="443" spans="24:33" ht="14.4" x14ac:dyDescent="0.3">
      <c r="X443" s="15"/>
      <c r="Y443" s="16"/>
      <c r="Z443" s="17"/>
      <c r="AA443" s="17"/>
      <c r="AB443" s="17"/>
      <c r="AC443" s="17"/>
      <c r="AD443" s="17"/>
      <c r="AE443" s="17"/>
      <c r="AF443" s="15"/>
      <c r="AG443" s="15"/>
    </row>
    <row r="444" spans="24:33" ht="14.4" x14ac:dyDescent="0.3">
      <c r="X444" s="15"/>
      <c r="Y444" s="16"/>
      <c r="Z444" s="17"/>
      <c r="AA444" s="17"/>
      <c r="AB444" s="17"/>
      <c r="AC444" s="17"/>
      <c r="AD444" s="17"/>
      <c r="AE444" s="17"/>
      <c r="AF444" s="15"/>
      <c r="AG444" s="15"/>
    </row>
    <row r="445" spans="24:33" ht="14.4" x14ac:dyDescent="0.3">
      <c r="X445" s="15"/>
      <c r="Y445" s="16"/>
      <c r="Z445" s="17"/>
      <c r="AA445" s="17"/>
      <c r="AB445" s="17"/>
      <c r="AC445" s="17"/>
      <c r="AD445" s="17"/>
      <c r="AE445" s="17"/>
      <c r="AF445" s="15"/>
      <c r="AG445" s="15"/>
    </row>
    <row r="446" spans="24:33" ht="14.4" x14ac:dyDescent="0.3">
      <c r="X446" s="15"/>
      <c r="Y446" s="16"/>
      <c r="Z446" s="17"/>
      <c r="AA446" s="17"/>
      <c r="AB446" s="17"/>
      <c r="AC446" s="17"/>
      <c r="AD446" s="17"/>
      <c r="AE446" s="17"/>
      <c r="AF446" s="15"/>
      <c r="AG446" s="15"/>
    </row>
    <row r="447" spans="24:33" ht="14.4" x14ac:dyDescent="0.3">
      <c r="X447" s="15"/>
      <c r="Y447" s="16"/>
      <c r="Z447" s="17"/>
      <c r="AA447" s="17"/>
      <c r="AB447" s="17"/>
      <c r="AC447" s="17"/>
      <c r="AD447" s="17"/>
      <c r="AE447" s="17"/>
      <c r="AF447" s="15"/>
      <c r="AG447" s="15"/>
    </row>
    <row r="448" spans="24:33" ht="14.4" x14ac:dyDescent="0.3">
      <c r="X448" s="15"/>
      <c r="Y448" s="16"/>
      <c r="Z448" s="17"/>
      <c r="AA448" s="17"/>
      <c r="AB448" s="17"/>
      <c r="AC448" s="17"/>
      <c r="AD448" s="17"/>
      <c r="AE448" s="17"/>
      <c r="AF448" s="15"/>
      <c r="AG448" s="15"/>
    </row>
    <row r="449" spans="24:33" ht="14.4" x14ac:dyDescent="0.3">
      <c r="X449" s="15"/>
      <c r="Y449" s="16"/>
      <c r="Z449" s="17"/>
      <c r="AA449" s="17"/>
      <c r="AB449" s="17"/>
      <c r="AC449" s="17"/>
      <c r="AD449" s="17"/>
      <c r="AE449" s="17"/>
      <c r="AF449" s="15"/>
      <c r="AG449" s="15"/>
    </row>
    <row r="450" spans="24:33" ht="14.4" x14ac:dyDescent="0.3">
      <c r="X450" s="15"/>
      <c r="Y450" s="16"/>
      <c r="Z450" s="17"/>
      <c r="AA450" s="17"/>
      <c r="AB450" s="17"/>
      <c r="AC450" s="17"/>
      <c r="AD450" s="17"/>
      <c r="AE450" s="17"/>
      <c r="AF450" s="15"/>
      <c r="AG450" s="15"/>
    </row>
    <row r="451" spans="24:33" ht="14.4" x14ac:dyDescent="0.3">
      <c r="X451" s="15"/>
      <c r="Y451" s="16"/>
      <c r="Z451" s="17"/>
      <c r="AA451" s="17"/>
      <c r="AB451" s="17"/>
      <c r="AC451" s="17"/>
      <c r="AD451" s="17"/>
      <c r="AE451" s="17"/>
      <c r="AF451" s="15"/>
      <c r="AG451" s="15"/>
    </row>
    <row r="452" spans="24:33" ht="14.4" x14ac:dyDescent="0.3">
      <c r="X452" s="15"/>
      <c r="Y452" s="16"/>
      <c r="Z452" s="17"/>
      <c r="AA452" s="17"/>
      <c r="AB452" s="17"/>
      <c r="AC452" s="17"/>
      <c r="AD452" s="17"/>
      <c r="AE452" s="17"/>
      <c r="AF452" s="15"/>
      <c r="AG452" s="15"/>
    </row>
    <row r="453" spans="24:33" ht="14.4" x14ac:dyDescent="0.3">
      <c r="X453" s="15"/>
      <c r="Y453" s="16"/>
      <c r="Z453" s="17"/>
      <c r="AA453" s="17"/>
      <c r="AB453" s="17"/>
      <c r="AC453" s="17"/>
      <c r="AD453" s="17"/>
      <c r="AE453" s="17"/>
      <c r="AF453" s="15"/>
      <c r="AG453" s="15"/>
    </row>
    <row r="454" spans="24:33" ht="14.4" x14ac:dyDescent="0.3">
      <c r="X454" s="15"/>
      <c r="Y454" s="16"/>
      <c r="Z454" s="17"/>
      <c r="AA454" s="17"/>
      <c r="AB454" s="17"/>
      <c r="AC454" s="17"/>
      <c r="AD454" s="17"/>
      <c r="AE454" s="17"/>
      <c r="AF454" s="15"/>
      <c r="AG454" s="15"/>
    </row>
    <row r="455" spans="24:33" ht="14.4" x14ac:dyDescent="0.3">
      <c r="X455" s="15"/>
      <c r="Y455" s="16"/>
      <c r="Z455" s="17"/>
      <c r="AA455" s="17"/>
      <c r="AB455" s="17"/>
      <c r="AC455" s="17"/>
      <c r="AD455" s="17"/>
      <c r="AE455" s="17"/>
      <c r="AF455" s="15"/>
      <c r="AG455" s="15"/>
    </row>
    <row r="456" spans="24:33" ht="14.4" x14ac:dyDescent="0.3">
      <c r="X456" s="15"/>
      <c r="Y456" s="16"/>
      <c r="Z456" s="17"/>
      <c r="AA456" s="17"/>
      <c r="AB456" s="17"/>
      <c r="AC456" s="17"/>
      <c r="AD456" s="17"/>
      <c r="AE456" s="17"/>
      <c r="AF456" s="15"/>
      <c r="AG456" s="15"/>
    </row>
    <row r="457" spans="24:33" ht="14.4" x14ac:dyDescent="0.3">
      <c r="X457" s="15"/>
      <c r="Y457" s="16"/>
      <c r="Z457" s="17"/>
      <c r="AA457" s="17"/>
      <c r="AB457" s="17"/>
      <c r="AC457" s="17"/>
      <c r="AD457" s="17"/>
      <c r="AE457" s="17"/>
      <c r="AF457" s="15"/>
      <c r="AG457" s="15"/>
    </row>
    <row r="458" spans="24:33" ht="14.4" x14ac:dyDescent="0.3">
      <c r="X458" s="15"/>
      <c r="Y458" s="16"/>
      <c r="Z458" s="17"/>
      <c r="AA458" s="17"/>
      <c r="AB458" s="17"/>
      <c r="AC458" s="17"/>
      <c r="AD458" s="17"/>
      <c r="AE458" s="17"/>
      <c r="AF458" s="15"/>
      <c r="AG458" s="15"/>
    </row>
    <row r="459" spans="24:33" ht="14.4" x14ac:dyDescent="0.3">
      <c r="X459" s="15"/>
      <c r="Y459" s="16"/>
      <c r="Z459" s="17"/>
      <c r="AA459" s="17"/>
      <c r="AB459" s="17"/>
      <c r="AC459" s="17"/>
      <c r="AD459" s="17"/>
      <c r="AE459" s="17"/>
      <c r="AF459" s="15"/>
      <c r="AG459" s="15"/>
    </row>
    <row r="460" spans="24:33" ht="14.4" x14ac:dyDescent="0.3">
      <c r="X460" s="15"/>
      <c r="Y460" s="16"/>
      <c r="Z460" s="17"/>
      <c r="AA460" s="17"/>
      <c r="AB460" s="17"/>
      <c r="AC460" s="17"/>
      <c r="AD460" s="17"/>
      <c r="AE460" s="17"/>
      <c r="AF460" s="15"/>
      <c r="AG460" s="15"/>
    </row>
    <row r="461" spans="24:33" ht="14.4" x14ac:dyDescent="0.3">
      <c r="X461" s="15"/>
      <c r="Y461" s="16"/>
      <c r="Z461" s="17"/>
      <c r="AA461" s="17"/>
      <c r="AB461" s="17"/>
      <c r="AC461" s="17"/>
      <c r="AD461" s="17"/>
      <c r="AE461" s="17"/>
      <c r="AF461" s="15"/>
      <c r="AG461" s="15"/>
    </row>
    <row r="462" spans="24:33" ht="14.4" x14ac:dyDescent="0.3">
      <c r="X462" s="15"/>
      <c r="Y462" s="16"/>
      <c r="Z462" s="17"/>
      <c r="AA462" s="17"/>
      <c r="AB462" s="17"/>
      <c r="AC462" s="17"/>
      <c r="AD462" s="17"/>
      <c r="AE462" s="17"/>
      <c r="AF462" s="15"/>
      <c r="AG462" s="15"/>
    </row>
    <row r="463" spans="24:33" ht="14.4" x14ac:dyDescent="0.3">
      <c r="X463" s="15"/>
      <c r="Y463" s="16"/>
      <c r="Z463" s="17"/>
      <c r="AA463" s="17"/>
      <c r="AB463" s="17"/>
      <c r="AC463" s="17"/>
      <c r="AD463" s="17"/>
      <c r="AE463" s="17"/>
      <c r="AF463" s="15"/>
      <c r="AG463" s="15"/>
    </row>
    <row r="464" spans="24:33" ht="14.4" x14ac:dyDescent="0.3">
      <c r="X464" s="15"/>
      <c r="Y464" s="16"/>
      <c r="Z464" s="17"/>
      <c r="AA464" s="17"/>
      <c r="AB464" s="17"/>
      <c r="AC464" s="17"/>
      <c r="AD464" s="17"/>
      <c r="AE464" s="17"/>
      <c r="AF464" s="15"/>
      <c r="AG464" s="15"/>
    </row>
    <row r="465" spans="24:33" ht="14.4" x14ac:dyDescent="0.3">
      <c r="X465" s="15"/>
      <c r="Y465" s="16"/>
      <c r="Z465" s="17"/>
      <c r="AA465" s="17"/>
      <c r="AB465" s="17"/>
      <c r="AC465" s="17"/>
      <c r="AD465" s="17"/>
      <c r="AE465" s="17"/>
      <c r="AF465" s="15"/>
      <c r="AG465" s="15"/>
    </row>
    <row r="466" spans="24:33" ht="14.4" x14ac:dyDescent="0.3">
      <c r="X466" s="15"/>
      <c r="Y466" s="16"/>
      <c r="Z466" s="17"/>
      <c r="AA466" s="17"/>
      <c r="AB466" s="17"/>
      <c r="AC466" s="17"/>
      <c r="AD466" s="17"/>
      <c r="AE466" s="17"/>
      <c r="AF466" s="15"/>
      <c r="AG466" s="15"/>
    </row>
    <row r="467" spans="24:33" ht="14.4" x14ac:dyDescent="0.3">
      <c r="X467" s="15"/>
      <c r="Y467" s="16"/>
      <c r="Z467" s="17"/>
      <c r="AA467" s="17"/>
      <c r="AB467" s="17"/>
      <c r="AC467" s="17"/>
      <c r="AD467" s="17"/>
      <c r="AE467" s="17"/>
      <c r="AF467" s="15"/>
      <c r="AG467" s="15"/>
    </row>
    <row r="468" spans="24:33" ht="14.4" x14ac:dyDescent="0.3">
      <c r="X468" s="15"/>
      <c r="Y468" s="16"/>
      <c r="Z468" s="17"/>
      <c r="AA468" s="17"/>
      <c r="AB468" s="17"/>
      <c r="AC468" s="17"/>
      <c r="AD468" s="17"/>
      <c r="AE468" s="17"/>
      <c r="AF468" s="15"/>
      <c r="AG468" s="15"/>
    </row>
    <row r="469" spans="24:33" ht="14.4" x14ac:dyDescent="0.3">
      <c r="X469" s="15"/>
      <c r="Y469" s="16"/>
      <c r="Z469" s="17"/>
      <c r="AA469" s="17"/>
      <c r="AB469" s="17"/>
      <c r="AC469" s="17"/>
      <c r="AD469" s="17"/>
      <c r="AE469" s="17"/>
      <c r="AF469" s="15"/>
      <c r="AG469" s="15"/>
    </row>
    <row r="470" spans="24:33" ht="14.4" x14ac:dyDescent="0.3">
      <c r="X470" s="15"/>
      <c r="Y470" s="16"/>
      <c r="Z470" s="17"/>
      <c r="AA470" s="17"/>
      <c r="AB470" s="17"/>
      <c r="AC470" s="17"/>
      <c r="AD470" s="17"/>
      <c r="AE470" s="17"/>
      <c r="AF470" s="15"/>
      <c r="AG470" s="15"/>
    </row>
    <row r="471" spans="24:33" ht="14.4" x14ac:dyDescent="0.3">
      <c r="X471" s="15"/>
      <c r="Y471" s="16"/>
      <c r="Z471" s="17"/>
      <c r="AA471" s="17"/>
      <c r="AB471" s="17"/>
      <c r="AC471" s="17"/>
      <c r="AD471" s="17"/>
      <c r="AE471" s="17"/>
      <c r="AF471" s="15"/>
      <c r="AG471" s="15"/>
    </row>
    <row r="472" spans="24:33" ht="14.4" x14ac:dyDescent="0.3">
      <c r="X472" s="15"/>
      <c r="Y472" s="16"/>
      <c r="Z472" s="17"/>
      <c r="AA472" s="17"/>
      <c r="AB472" s="17"/>
      <c r="AC472" s="17"/>
      <c r="AD472" s="17"/>
      <c r="AE472" s="17"/>
      <c r="AF472" s="15"/>
      <c r="AG472" s="15"/>
    </row>
    <row r="473" spans="24:33" ht="14.4" x14ac:dyDescent="0.3">
      <c r="X473" s="15"/>
      <c r="Y473" s="16"/>
      <c r="Z473" s="17"/>
      <c r="AA473" s="17"/>
      <c r="AB473" s="17"/>
      <c r="AC473" s="17"/>
      <c r="AD473" s="17"/>
      <c r="AE473" s="17"/>
      <c r="AF473" s="15"/>
      <c r="AG473" s="15"/>
    </row>
    <row r="474" spans="24:33" ht="14.4" x14ac:dyDescent="0.3">
      <c r="X474" s="15"/>
      <c r="Y474" s="16"/>
      <c r="Z474" s="17"/>
      <c r="AA474" s="17"/>
      <c r="AB474" s="17"/>
      <c r="AC474" s="17"/>
      <c r="AD474" s="17"/>
      <c r="AE474" s="17"/>
      <c r="AF474" s="15"/>
      <c r="AG474" s="15"/>
    </row>
    <row r="475" spans="24:33" ht="14.4" x14ac:dyDescent="0.3">
      <c r="X475" s="15"/>
      <c r="Y475" s="16"/>
      <c r="Z475" s="17"/>
      <c r="AA475" s="17"/>
      <c r="AB475" s="17"/>
      <c r="AC475" s="17"/>
      <c r="AD475" s="17"/>
      <c r="AE475" s="17"/>
      <c r="AF475" s="15"/>
      <c r="AG475" s="15"/>
    </row>
    <row r="476" spans="24:33" ht="14.4" x14ac:dyDescent="0.3">
      <c r="X476" s="15"/>
      <c r="Y476" s="16"/>
      <c r="Z476" s="17"/>
      <c r="AA476" s="17"/>
      <c r="AB476" s="17"/>
      <c r="AC476" s="17"/>
      <c r="AD476" s="17"/>
      <c r="AE476" s="17"/>
      <c r="AF476" s="15"/>
      <c r="AG476" s="15"/>
    </row>
    <row r="477" spans="24:33" ht="14.4" x14ac:dyDescent="0.3">
      <c r="X477" s="15"/>
      <c r="Y477" s="16"/>
      <c r="Z477" s="17"/>
      <c r="AA477" s="17"/>
      <c r="AB477" s="17"/>
      <c r="AC477" s="17"/>
      <c r="AD477" s="17"/>
      <c r="AE477" s="17"/>
      <c r="AF477" s="15"/>
      <c r="AG477" s="15"/>
    </row>
    <row r="478" spans="24:33" ht="14.4" x14ac:dyDescent="0.3">
      <c r="X478" s="15"/>
      <c r="Y478" s="16"/>
      <c r="Z478" s="17"/>
      <c r="AA478" s="17"/>
      <c r="AB478" s="17"/>
      <c r="AC478" s="17"/>
      <c r="AD478" s="17"/>
      <c r="AE478" s="17"/>
      <c r="AF478" s="15"/>
      <c r="AG478" s="15"/>
    </row>
    <row r="479" spans="24:33" ht="14.4" x14ac:dyDescent="0.3">
      <c r="X479" s="15"/>
      <c r="Y479" s="16"/>
      <c r="Z479" s="17"/>
      <c r="AA479" s="17"/>
      <c r="AB479" s="17"/>
      <c r="AC479" s="17"/>
      <c r="AD479" s="17"/>
      <c r="AE479" s="17"/>
      <c r="AF479" s="15"/>
      <c r="AG479" s="15"/>
    </row>
    <row r="480" spans="24:33" ht="14.4" x14ac:dyDescent="0.3">
      <c r="X480" s="15"/>
      <c r="Y480" s="16"/>
      <c r="Z480" s="17"/>
      <c r="AA480" s="17"/>
      <c r="AB480" s="17"/>
      <c r="AC480" s="17"/>
      <c r="AD480" s="17"/>
      <c r="AE480" s="17"/>
      <c r="AF480" s="15"/>
      <c r="AG480" s="15"/>
    </row>
    <row r="481" spans="24:33" ht="14.4" x14ac:dyDescent="0.3">
      <c r="X481" s="15"/>
      <c r="Y481" s="16"/>
      <c r="Z481" s="17"/>
      <c r="AA481" s="17"/>
      <c r="AB481" s="17"/>
      <c r="AC481" s="17"/>
      <c r="AD481" s="17"/>
      <c r="AE481" s="17"/>
      <c r="AF481" s="15"/>
      <c r="AG481" s="15"/>
    </row>
    <row r="482" spans="24:33" ht="14.4" x14ac:dyDescent="0.3">
      <c r="X482" s="15"/>
      <c r="Y482" s="16"/>
      <c r="Z482" s="17"/>
      <c r="AA482" s="17"/>
      <c r="AB482" s="17"/>
      <c r="AC482" s="17"/>
      <c r="AD482" s="17"/>
      <c r="AE482" s="17"/>
      <c r="AF482" s="15"/>
      <c r="AG482" s="15"/>
    </row>
    <row r="483" spans="24:33" ht="14.4" x14ac:dyDescent="0.3">
      <c r="X483" s="15"/>
      <c r="Y483" s="16"/>
      <c r="Z483" s="17"/>
      <c r="AA483" s="17"/>
      <c r="AB483" s="17"/>
      <c r="AC483" s="17"/>
      <c r="AD483" s="17"/>
      <c r="AE483" s="17"/>
      <c r="AF483" s="15"/>
      <c r="AG483" s="15"/>
    </row>
    <row r="484" spans="24:33" ht="14.4" x14ac:dyDescent="0.3">
      <c r="X484" s="15"/>
      <c r="Y484" s="16"/>
      <c r="Z484" s="17"/>
      <c r="AA484" s="17"/>
      <c r="AB484" s="17"/>
      <c r="AC484" s="17"/>
      <c r="AD484" s="17"/>
      <c r="AE484" s="17"/>
      <c r="AF484" s="15"/>
      <c r="AG484" s="15"/>
    </row>
    <row r="485" spans="24:33" ht="14.4" x14ac:dyDescent="0.3">
      <c r="X485" s="15"/>
      <c r="Y485" s="16"/>
      <c r="Z485" s="17"/>
      <c r="AA485" s="17"/>
      <c r="AB485" s="17"/>
      <c r="AC485" s="17"/>
      <c r="AD485" s="17"/>
      <c r="AE485" s="17"/>
      <c r="AF485" s="15"/>
      <c r="AG485" s="15"/>
    </row>
    <row r="486" spans="24:33" ht="14.4" x14ac:dyDescent="0.3">
      <c r="X486" s="15"/>
      <c r="Y486" s="16"/>
      <c r="Z486" s="17"/>
      <c r="AA486" s="17"/>
      <c r="AB486" s="17"/>
      <c r="AC486" s="17"/>
      <c r="AD486" s="17"/>
      <c r="AE486" s="17"/>
      <c r="AF486" s="15"/>
      <c r="AG486" s="15"/>
    </row>
    <row r="487" spans="24:33" ht="14.4" x14ac:dyDescent="0.3">
      <c r="X487" s="15"/>
      <c r="Y487" s="16"/>
      <c r="Z487" s="17"/>
      <c r="AA487" s="17"/>
      <c r="AB487" s="17"/>
      <c r="AC487" s="17"/>
      <c r="AD487" s="17"/>
      <c r="AE487" s="17"/>
      <c r="AF487" s="15"/>
      <c r="AG487" s="15"/>
    </row>
    <row r="488" spans="24:33" ht="14.4" x14ac:dyDescent="0.3">
      <c r="X488" s="15"/>
      <c r="Y488" s="16"/>
      <c r="Z488" s="17"/>
      <c r="AA488" s="17"/>
      <c r="AB488" s="17"/>
      <c r="AC488" s="17"/>
      <c r="AD488" s="17"/>
      <c r="AE488" s="17"/>
      <c r="AF488" s="15"/>
      <c r="AG488" s="15"/>
    </row>
    <row r="489" spans="24:33" ht="14.4" x14ac:dyDescent="0.3">
      <c r="X489" s="15"/>
      <c r="Y489" s="16"/>
      <c r="Z489" s="17"/>
      <c r="AA489" s="17"/>
      <c r="AB489" s="17"/>
      <c r="AC489" s="17"/>
      <c r="AD489" s="17"/>
      <c r="AE489" s="17"/>
      <c r="AF489" s="15"/>
      <c r="AG489" s="15"/>
    </row>
    <row r="490" spans="24:33" ht="14.4" x14ac:dyDescent="0.3">
      <c r="X490" s="15"/>
      <c r="Y490" s="16"/>
      <c r="Z490" s="17"/>
      <c r="AA490" s="17"/>
      <c r="AB490" s="17"/>
      <c r="AC490" s="17"/>
      <c r="AD490" s="17"/>
      <c r="AE490" s="17"/>
      <c r="AF490" s="15"/>
      <c r="AG490" s="15"/>
    </row>
    <row r="491" spans="24:33" ht="14.4" x14ac:dyDescent="0.3">
      <c r="X491" s="15"/>
      <c r="Y491" s="16"/>
      <c r="Z491" s="17"/>
      <c r="AA491" s="17"/>
      <c r="AB491" s="17"/>
      <c r="AC491" s="17"/>
      <c r="AD491" s="17"/>
      <c r="AE491" s="17"/>
      <c r="AF491" s="15"/>
      <c r="AG491" s="15"/>
    </row>
    <row r="492" spans="24:33" ht="14.4" x14ac:dyDescent="0.3">
      <c r="X492" s="15"/>
      <c r="Y492" s="16"/>
      <c r="Z492" s="17"/>
      <c r="AA492" s="17"/>
      <c r="AB492" s="17"/>
      <c r="AC492" s="17"/>
      <c r="AD492" s="17"/>
      <c r="AE492" s="17"/>
      <c r="AF492" s="15"/>
      <c r="AG492" s="15"/>
    </row>
    <row r="493" spans="24:33" ht="14.4" x14ac:dyDescent="0.3">
      <c r="X493" s="15"/>
      <c r="Y493" s="16"/>
      <c r="Z493" s="17"/>
      <c r="AA493" s="17"/>
      <c r="AB493" s="17"/>
      <c r="AC493" s="17"/>
      <c r="AD493" s="17"/>
      <c r="AE493" s="17"/>
      <c r="AF493" s="15"/>
      <c r="AG493" s="15"/>
    </row>
    <row r="494" spans="24:33" ht="14.4" x14ac:dyDescent="0.3">
      <c r="X494" s="15"/>
      <c r="Y494" s="16"/>
      <c r="Z494" s="17"/>
      <c r="AA494" s="17"/>
      <c r="AB494" s="17"/>
      <c r="AC494" s="17"/>
      <c r="AD494" s="17"/>
      <c r="AE494" s="17"/>
      <c r="AF494" s="15"/>
      <c r="AG494" s="15"/>
    </row>
    <row r="495" spans="24:33" ht="14.4" x14ac:dyDescent="0.3">
      <c r="X495" s="15"/>
      <c r="Y495" s="16"/>
      <c r="Z495" s="17"/>
      <c r="AA495" s="17"/>
      <c r="AB495" s="17"/>
      <c r="AC495" s="17"/>
      <c r="AD495" s="17"/>
      <c r="AE495" s="17"/>
      <c r="AF495" s="15"/>
      <c r="AG495" s="15"/>
    </row>
    <row r="496" spans="24:33" ht="14.4" x14ac:dyDescent="0.3">
      <c r="X496" s="15"/>
      <c r="Y496" s="16"/>
      <c r="Z496" s="17"/>
      <c r="AA496" s="17"/>
      <c r="AB496" s="17"/>
      <c r="AC496" s="17"/>
      <c r="AD496" s="17"/>
      <c r="AE496" s="17"/>
      <c r="AF496" s="15"/>
      <c r="AG496" s="15"/>
    </row>
    <row r="497" spans="24:33" ht="14.4" x14ac:dyDescent="0.3">
      <c r="X497" s="15"/>
      <c r="Y497" s="16"/>
      <c r="Z497" s="17"/>
      <c r="AA497" s="17"/>
      <c r="AB497" s="17"/>
      <c r="AC497" s="17"/>
      <c r="AD497" s="17"/>
      <c r="AE497" s="17"/>
      <c r="AF497" s="15"/>
      <c r="AG497" s="15"/>
    </row>
    <row r="498" spans="24:33" ht="14.4" x14ac:dyDescent="0.3">
      <c r="X498" s="15"/>
      <c r="Y498" s="16"/>
      <c r="Z498" s="17"/>
      <c r="AA498" s="17"/>
      <c r="AB498" s="17"/>
      <c r="AC498" s="17"/>
      <c r="AD498" s="17"/>
      <c r="AE498" s="17"/>
      <c r="AF498" s="15"/>
      <c r="AG498" s="15"/>
    </row>
    <row r="499" spans="24:33" ht="14.4" x14ac:dyDescent="0.3">
      <c r="X499" s="15"/>
      <c r="Y499" s="16"/>
      <c r="Z499" s="17"/>
      <c r="AA499" s="17"/>
      <c r="AB499" s="17"/>
      <c r="AC499" s="17"/>
      <c r="AD499" s="17"/>
      <c r="AE499" s="17"/>
      <c r="AF499" s="15"/>
      <c r="AG499" s="15"/>
    </row>
    <row r="500" spans="24:33" ht="14.4" x14ac:dyDescent="0.3">
      <c r="X500" s="15"/>
      <c r="Y500" s="16"/>
      <c r="Z500" s="17"/>
      <c r="AA500" s="17"/>
      <c r="AB500" s="17"/>
      <c r="AC500" s="17"/>
      <c r="AD500" s="17"/>
      <c r="AE500" s="17"/>
      <c r="AF500" s="15"/>
      <c r="AG500" s="15"/>
    </row>
    <row r="501" spans="24:33" ht="14.4" x14ac:dyDescent="0.3">
      <c r="X501" s="15"/>
      <c r="Y501" s="16"/>
      <c r="Z501" s="17"/>
      <c r="AA501" s="17"/>
      <c r="AB501" s="17"/>
      <c r="AC501" s="17"/>
      <c r="AD501" s="17"/>
      <c r="AE501" s="17"/>
      <c r="AF501" s="15"/>
      <c r="AG501" s="15"/>
    </row>
    <row r="502" spans="24:33" ht="14.4" x14ac:dyDescent="0.3">
      <c r="X502" s="15"/>
      <c r="Y502" s="16"/>
      <c r="Z502" s="17"/>
      <c r="AA502" s="17"/>
      <c r="AB502" s="17"/>
      <c r="AC502" s="17"/>
      <c r="AD502" s="17"/>
      <c r="AE502" s="17"/>
      <c r="AF502" s="15"/>
      <c r="AG502" s="15"/>
    </row>
    <row r="503" spans="24:33" ht="14.4" x14ac:dyDescent="0.3">
      <c r="X503" s="15"/>
      <c r="Y503" s="16"/>
      <c r="Z503" s="17"/>
      <c r="AA503" s="17"/>
      <c r="AB503" s="17"/>
      <c r="AC503" s="17"/>
      <c r="AD503" s="17"/>
      <c r="AE503" s="17"/>
      <c r="AF503" s="15"/>
      <c r="AG503" s="15"/>
    </row>
    <row r="504" spans="24:33" ht="14.4" x14ac:dyDescent="0.3">
      <c r="X504" s="15"/>
      <c r="Y504" s="16"/>
      <c r="Z504" s="17"/>
      <c r="AA504" s="17"/>
      <c r="AB504" s="17"/>
      <c r="AC504" s="17"/>
      <c r="AD504" s="17"/>
      <c r="AE504" s="17"/>
      <c r="AF504" s="15"/>
      <c r="AG504" s="15"/>
    </row>
    <row r="505" spans="24:33" ht="14.4" x14ac:dyDescent="0.3">
      <c r="X505" s="15"/>
      <c r="Y505" s="16"/>
      <c r="Z505" s="17"/>
      <c r="AA505" s="17"/>
      <c r="AB505" s="17"/>
      <c r="AC505" s="17"/>
      <c r="AD505" s="17"/>
      <c r="AE505" s="17"/>
      <c r="AF505" s="15"/>
      <c r="AG505" s="15"/>
    </row>
    <row r="506" spans="24:33" ht="14.4" x14ac:dyDescent="0.3">
      <c r="X506" s="15"/>
      <c r="Y506" s="16"/>
      <c r="Z506" s="17"/>
      <c r="AA506" s="17"/>
      <c r="AB506" s="17"/>
      <c r="AC506" s="17"/>
      <c r="AD506" s="17"/>
      <c r="AE506" s="17"/>
      <c r="AF506" s="15"/>
      <c r="AG506" s="15"/>
    </row>
    <row r="507" spans="24:33" ht="14.4" x14ac:dyDescent="0.3">
      <c r="X507" s="15"/>
      <c r="Y507" s="16"/>
      <c r="Z507" s="17"/>
      <c r="AA507" s="17"/>
      <c r="AB507" s="17"/>
      <c r="AC507" s="17"/>
      <c r="AD507" s="17"/>
      <c r="AE507" s="17"/>
      <c r="AF507" s="15"/>
      <c r="AG507" s="15"/>
    </row>
    <row r="508" spans="24:33" ht="14.4" x14ac:dyDescent="0.3">
      <c r="X508" s="15"/>
      <c r="Y508" s="16"/>
      <c r="Z508" s="17"/>
      <c r="AA508" s="17"/>
      <c r="AB508" s="17"/>
      <c r="AC508" s="17"/>
      <c r="AD508" s="17"/>
      <c r="AE508" s="17"/>
      <c r="AF508" s="15"/>
      <c r="AG508" s="15"/>
    </row>
    <row r="509" spans="24:33" ht="14.4" x14ac:dyDescent="0.3">
      <c r="X509" s="15"/>
      <c r="Y509" s="16"/>
      <c r="Z509" s="17"/>
      <c r="AA509" s="17"/>
      <c r="AB509" s="17"/>
      <c r="AC509" s="17"/>
      <c r="AD509" s="17"/>
      <c r="AE509" s="17"/>
      <c r="AF509" s="15"/>
      <c r="AG509" s="15"/>
    </row>
    <row r="510" spans="24:33" ht="14.4" x14ac:dyDescent="0.3">
      <c r="X510" s="15"/>
      <c r="Y510" s="16"/>
      <c r="Z510" s="17"/>
      <c r="AA510" s="17"/>
      <c r="AB510" s="17"/>
      <c r="AC510" s="17"/>
      <c r="AD510" s="17"/>
      <c r="AE510" s="17"/>
      <c r="AF510" s="15"/>
      <c r="AG510" s="15"/>
    </row>
    <row r="511" spans="24:33" ht="14.4" x14ac:dyDescent="0.3">
      <c r="X511" s="15"/>
      <c r="Y511" s="16"/>
      <c r="Z511" s="17"/>
      <c r="AA511" s="17"/>
      <c r="AB511" s="17"/>
      <c r="AC511" s="17"/>
      <c r="AD511" s="17"/>
      <c r="AE511" s="17"/>
      <c r="AF511" s="15"/>
      <c r="AG511" s="15"/>
    </row>
    <row r="512" spans="24:33" ht="14.4" x14ac:dyDescent="0.3">
      <c r="X512" s="15"/>
      <c r="Y512" s="16"/>
      <c r="Z512" s="17"/>
      <c r="AA512" s="17"/>
      <c r="AB512" s="17"/>
      <c r="AC512" s="17"/>
      <c r="AD512" s="17"/>
      <c r="AE512" s="17"/>
      <c r="AF512" s="15"/>
      <c r="AG512" s="15"/>
    </row>
    <row r="513" spans="24:33" ht="14.4" x14ac:dyDescent="0.3">
      <c r="X513" s="15"/>
      <c r="Y513" s="16"/>
      <c r="Z513" s="17"/>
      <c r="AA513" s="17"/>
      <c r="AB513" s="17"/>
      <c r="AC513" s="17"/>
      <c r="AD513" s="17"/>
      <c r="AE513" s="17"/>
      <c r="AF513" s="15"/>
      <c r="AG513" s="15"/>
    </row>
    <row r="514" spans="24:33" ht="14.4" x14ac:dyDescent="0.3">
      <c r="X514" s="15"/>
      <c r="Y514" s="16"/>
      <c r="Z514" s="17"/>
      <c r="AA514" s="17"/>
      <c r="AB514" s="17"/>
      <c r="AC514" s="17"/>
      <c r="AD514" s="17"/>
      <c r="AE514" s="17"/>
      <c r="AF514" s="15"/>
      <c r="AG514" s="15"/>
    </row>
    <row r="515" spans="24:33" ht="14.4" x14ac:dyDescent="0.3">
      <c r="X515" s="15"/>
      <c r="Y515" s="16"/>
      <c r="Z515" s="17"/>
      <c r="AA515" s="17"/>
      <c r="AB515" s="17"/>
      <c r="AC515" s="17"/>
      <c r="AD515" s="17"/>
      <c r="AE515" s="17"/>
      <c r="AF515" s="15"/>
      <c r="AG515" s="15"/>
    </row>
    <row r="516" spans="24:33" ht="14.4" x14ac:dyDescent="0.3">
      <c r="X516" s="15"/>
      <c r="Y516" s="16"/>
      <c r="Z516" s="17"/>
      <c r="AA516" s="17"/>
      <c r="AB516" s="17"/>
      <c r="AC516" s="17"/>
      <c r="AD516" s="17"/>
      <c r="AE516" s="17"/>
      <c r="AF516" s="15"/>
      <c r="AG516" s="15"/>
    </row>
    <row r="517" spans="24:33" ht="14.4" x14ac:dyDescent="0.3">
      <c r="X517" s="15"/>
      <c r="Y517" s="16"/>
      <c r="Z517" s="17"/>
      <c r="AA517" s="17"/>
      <c r="AB517" s="17"/>
      <c r="AC517" s="17"/>
      <c r="AD517" s="17"/>
      <c r="AE517" s="17"/>
      <c r="AF517" s="15"/>
      <c r="AG517" s="15"/>
    </row>
    <row r="518" spans="24:33" ht="14.4" x14ac:dyDescent="0.3">
      <c r="X518" s="15"/>
      <c r="Y518" s="16"/>
      <c r="Z518" s="17"/>
      <c r="AA518" s="17"/>
      <c r="AB518" s="17"/>
      <c r="AC518" s="17"/>
      <c r="AD518" s="17"/>
      <c r="AE518" s="17"/>
      <c r="AF518" s="15"/>
      <c r="AG518" s="15"/>
    </row>
    <row r="519" spans="24:33" ht="14.4" x14ac:dyDescent="0.3">
      <c r="X519" s="15"/>
      <c r="Y519" s="16"/>
      <c r="Z519" s="17"/>
      <c r="AA519" s="17"/>
      <c r="AB519" s="17"/>
      <c r="AC519" s="17"/>
      <c r="AD519" s="17"/>
      <c r="AE519" s="17"/>
      <c r="AF519" s="15"/>
      <c r="AG519" s="15"/>
    </row>
    <row r="520" spans="24:33" ht="14.4" x14ac:dyDescent="0.3">
      <c r="X520" s="15"/>
      <c r="Y520" s="16"/>
      <c r="Z520" s="17"/>
      <c r="AA520" s="17"/>
      <c r="AB520" s="17"/>
      <c r="AC520" s="17"/>
      <c r="AD520" s="17"/>
      <c r="AE520" s="17"/>
      <c r="AF520" s="15"/>
      <c r="AG520" s="15"/>
    </row>
    <row r="521" spans="24:33" ht="14.4" x14ac:dyDescent="0.3">
      <c r="X521" s="15"/>
      <c r="Y521" s="16"/>
      <c r="Z521" s="17"/>
      <c r="AA521" s="17"/>
      <c r="AB521" s="17"/>
      <c r="AC521" s="17"/>
      <c r="AD521" s="17"/>
      <c r="AE521" s="17"/>
      <c r="AF521" s="15"/>
      <c r="AG521" s="15"/>
    </row>
    <row r="522" spans="24:33" ht="14.4" x14ac:dyDescent="0.3">
      <c r="X522" s="15"/>
      <c r="Y522" s="16"/>
      <c r="Z522" s="17"/>
      <c r="AA522" s="17"/>
      <c r="AB522" s="17"/>
      <c r="AC522" s="17"/>
      <c r="AD522" s="17"/>
      <c r="AE522" s="17"/>
      <c r="AF522" s="15"/>
      <c r="AG522" s="15"/>
    </row>
    <row r="523" spans="24:33" ht="14.4" x14ac:dyDescent="0.3">
      <c r="X523" s="15"/>
      <c r="Y523" s="16"/>
      <c r="Z523" s="17"/>
      <c r="AA523" s="17"/>
      <c r="AB523" s="17"/>
      <c r="AC523" s="17"/>
      <c r="AD523" s="17"/>
      <c r="AE523" s="17"/>
      <c r="AF523" s="15"/>
      <c r="AG523" s="15"/>
    </row>
    <row r="524" spans="24:33" ht="14.4" x14ac:dyDescent="0.3">
      <c r="X524" s="15"/>
      <c r="Y524" s="16"/>
      <c r="Z524" s="17"/>
      <c r="AA524" s="17"/>
      <c r="AB524" s="17"/>
      <c r="AC524" s="17"/>
      <c r="AD524" s="17"/>
      <c r="AE524" s="17"/>
      <c r="AF524" s="15"/>
      <c r="AG524" s="15"/>
    </row>
    <row r="525" spans="24:33" ht="14.4" x14ac:dyDescent="0.3">
      <c r="X525" s="15"/>
      <c r="Y525" s="16"/>
      <c r="Z525" s="17"/>
      <c r="AA525" s="17"/>
      <c r="AB525" s="17"/>
      <c r="AC525" s="17"/>
      <c r="AD525" s="17"/>
      <c r="AE525" s="17"/>
      <c r="AF525" s="15"/>
      <c r="AG525" s="15"/>
    </row>
    <row r="526" spans="24:33" ht="14.4" x14ac:dyDescent="0.3">
      <c r="X526" s="15"/>
      <c r="Y526" s="16"/>
      <c r="Z526" s="17"/>
      <c r="AA526" s="17"/>
      <c r="AB526" s="17"/>
      <c r="AC526" s="17"/>
      <c r="AD526" s="17"/>
      <c r="AE526" s="17"/>
      <c r="AF526" s="15"/>
      <c r="AG526" s="15"/>
    </row>
    <row r="527" spans="24:33" ht="14.4" x14ac:dyDescent="0.3">
      <c r="X527" s="15"/>
      <c r="Y527" s="16"/>
      <c r="Z527" s="17"/>
      <c r="AA527" s="17"/>
      <c r="AB527" s="17"/>
      <c r="AC527" s="17"/>
      <c r="AD527" s="17"/>
      <c r="AE527" s="17"/>
      <c r="AF527" s="15"/>
      <c r="AG527" s="15"/>
    </row>
    <row r="528" spans="24:33" ht="14.4" x14ac:dyDescent="0.3">
      <c r="X528" s="15"/>
      <c r="Y528" s="16"/>
      <c r="Z528" s="17"/>
      <c r="AA528" s="17"/>
      <c r="AB528" s="17"/>
      <c r="AC528" s="17"/>
      <c r="AD528" s="17"/>
      <c r="AE528" s="17"/>
      <c r="AF528" s="15"/>
      <c r="AG528" s="15"/>
    </row>
    <row r="529" spans="24:33" ht="14.4" x14ac:dyDescent="0.3">
      <c r="X529" s="15"/>
      <c r="Y529" s="16"/>
      <c r="Z529" s="17"/>
      <c r="AA529" s="17"/>
      <c r="AB529" s="17"/>
      <c r="AC529" s="17"/>
      <c r="AD529" s="17"/>
      <c r="AE529" s="17"/>
      <c r="AF529" s="15"/>
      <c r="AG529" s="15"/>
    </row>
    <row r="530" spans="24:33" ht="14.4" x14ac:dyDescent="0.3">
      <c r="X530" s="15"/>
      <c r="Y530" s="16"/>
      <c r="Z530" s="17"/>
      <c r="AA530" s="17"/>
      <c r="AB530" s="17"/>
      <c r="AC530" s="17"/>
      <c r="AD530" s="17"/>
      <c r="AE530" s="17"/>
      <c r="AF530" s="15"/>
      <c r="AG530" s="15"/>
    </row>
    <row r="531" spans="24:33" ht="14.4" x14ac:dyDescent="0.3">
      <c r="X531" s="15"/>
      <c r="Y531" s="16"/>
      <c r="Z531" s="17"/>
      <c r="AA531" s="17"/>
      <c r="AB531" s="17"/>
      <c r="AC531" s="17"/>
      <c r="AD531" s="17"/>
      <c r="AE531" s="17"/>
      <c r="AF531" s="15"/>
      <c r="AG531" s="15"/>
    </row>
    <row r="532" spans="24:33" ht="14.4" x14ac:dyDescent="0.3">
      <c r="X532" s="15"/>
      <c r="Y532" s="16"/>
      <c r="Z532" s="17"/>
      <c r="AA532" s="17"/>
      <c r="AB532" s="17"/>
      <c r="AC532" s="17"/>
      <c r="AD532" s="17"/>
      <c r="AE532" s="17"/>
      <c r="AF532" s="15"/>
      <c r="AG532" s="15"/>
    </row>
    <row r="533" spans="24:33" ht="14.4" x14ac:dyDescent="0.3">
      <c r="X533" s="15"/>
      <c r="Y533" s="16"/>
      <c r="Z533" s="17"/>
      <c r="AA533" s="17"/>
      <c r="AB533" s="17"/>
      <c r="AC533" s="17"/>
      <c r="AD533" s="17"/>
      <c r="AE533" s="17"/>
      <c r="AF533" s="15"/>
      <c r="AG533" s="15"/>
    </row>
    <row r="534" spans="24:33" ht="14.4" x14ac:dyDescent="0.3">
      <c r="X534" s="15"/>
      <c r="Y534" s="16"/>
      <c r="Z534" s="17"/>
      <c r="AA534" s="17"/>
      <c r="AB534" s="17"/>
      <c r="AC534" s="17"/>
      <c r="AD534" s="17"/>
      <c r="AE534" s="17"/>
      <c r="AF534" s="15"/>
      <c r="AG534" s="15"/>
    </row>
    <row r="535" spans="24:33" ht="14.4" x14ac:dyDescent="0.3">
      <c r="X535" s="15"/>
      <c r="Y535" s="16"/>
      <c r="Z535" s="17"/>
      <c r="AA535" s="17"/>
      <c r="AB535" s="17"/>
      <c r="AC535" s="17"/>
      <c r="AD535" s="17"/>
      <c r="AE535" s="17"/>
      <c r="AF535" s="15"/>
      <c r="AG535" s="15"/>
    </row>
    <row r="536" spans="24:33" ht="14.4" x14ac:dyDescent="0.3">
      <c r="X536" s="15"/>
      <c r="Y536" s="16"/>
      <c r="Z536" s="17"/>
      <c r="AA536" s="17"/>
      <c r="AB536" s="17"/>
      <c r="AC536" s="17"/>
      <c r="AD536" s="17"/>
      <c r="AE536" s="17"/>
      <c r="AF536" s="15"/>
      <c r="AG536" s="15"/>
    </row>
    <row r="537" spans="24:33" ht="14.4" x14ac:dyDescent="0.3">
      <c r="X537" s="15"/>
      <c r="Y537" s="16"/>
      <c r="Z537" s="17"/>
      <c r="AA537" s="17"/>
      <c r="AB537" s="17"/>
      <c r="AC537" s="17"/>
      <c r="AD537" s="17"/>
      <c r="AE537" s="17"/>
      <c r="AF537" s="15"/>
      <c r="AG537" s="15"/>
    </row>
    <row r="538" spans="24:33" ht="14.4" x14ac:dyDescent="0.3">
      <c r="X538" s="15"/>
      <c r="Y538" s="16"/>
      <c r="Z538" s="17"/>
      <c r="AA538" s="17"/>
      <c r="AB538" s="17"/>
      <c r="AC538" s="17"/>
      <c r="AD538" s="17"/>
      <c r="AE538" s="17"/>
      <c r="AF538" s="15"/>
      <c r="AG538" s="15"/>
    </row>
    <row r="539" spans="24:33" ht="14.4" x14ac:dyDescent="0.3">
      <c r="X539" s="15"/>
      <c r="Y539" s="16"/>
      <c r="Z539" s="17"/>
      <c r="AA539" s="17"/>
      <c r="AB539" s="17"/>
      <c r="AC539" s="17"/>
      <c r="AD539" s="17"/>
      <c r="AE539" s="17"/>
      <c r="AF539" s="15"/>
      <c r="AG539" s="15"/>
    </row>
    <row r="540" spans="24:33" ht="14.4" x14ac:dyDescent="0.3">
      <c r="X540" s="15"/>
      <c r="Y540" s="16"/>
      <c r="Z540" s="17"/>
      <c r="AA540" s="17"/>
      <c r="AB540" s="17"/>
      <c r="AC540" s="17"/>
      <c r="AD540" s="17"/>
      <c r="AE540" s="17"/>
      <c r="AF540" s="15"/>
      <c r="AG540" s="15"/>
    </row>
    <row r="541" spans="24:33" ht="14.4" x14ac:dyDescent="0.3">
      <c r="X541" s="15"/>
      <c r="Y541" s="16"/>
      <c r="Z541" s="17"/>
      <c r="AA541" s="17"/>
      <c r="AB541" s="17"/>
      <c r="AC541" s="17"/>
      <c r="AD541" s="17"/>
      <c r="AE541" s="17"/>
      <c r="AF541" s="15"/>
      <c r="AG541" s="15"/>
    </row>
    <row r="542" spans="24:33" ht="14.4" x14ac:dyDescent="0.3">
      <c r="X542" s="15"/>
      <c r="Y542" s="16"/>
      <c r="Z542" s="17"/>
      <c r="AA542" s="17"/>
      <c r="AB542" s="17"/>
      <c r="AC542" s="17"/>
      <c r="AD542" s="17"/>
      <c r="AE542" s="17"/>
      <c r="AF542" s="15"/>
      <c r="AG542" s="15"/>
    </row>
    <row r="543" spans="24:33" ht="14.4" x14ac:dyDescent="0.3">
      <c r="X543" s="15"/>
      <c r="Y543" s="16"/>
      <c r="Z543" s="17"/>
      <c r="AA543" s="17"/>
      <c r="AB543" s="17"/>
      <c r="AC543" s="17"/>
      <c r="AD543" s="17"/>
      <c r="AE543" s="17"/>
      <c r="AF543" s="15"/>
      <c r="AG543" s="15"/>
    </row>
    <row r="544" spans="24:33" ht="14.4" x14ac:dyDescent="0.3">
      <c r="X544" s="15"/>
      <c r="Y544" s="16"/>
      <c r="Z544" s="17"/>
      <c r="AA544" s="17"/>
      <c r="AB544" s="17"/>
      <c r="AC544" s="17"/>
      <c r="AD544" s="17"/>
      <c r="AE544" s="17"/>
      <c r="AF544" s="15"/>
      <c r="AG544" s="15"/>
    </row>
    <row r="545" spans="24:33" ht="14.4" x14ac:dyDescent="0.3">
      <c r="X545" s="15"/>
      <c r="Y545" s="16"/>
      <c r="Z545" s="17"/>
      <c r="AA545" s="17"/>
      <c r="AB545" s="17"/>
      <c r="AC545" s="17"/>
      <c r="AD545" s="17"/>
      <c r="AE545" s="17"/>
      <c r="AF545" s="15"/>
      <c r="AG545" s="15"/>
    </row>
    <row r="546" spans="24:33" ht="14.4" x14ac:dyDescent="0.3">
      <c r="X546" s="15"/>
      <c r="Y546" s="16"/>
      <c r="Z546" s="17"/>
      <c r="AA546" s="17"/>
      <c r="AB546" s="17"/>
      <c r="AC546" s="17"/>
      <c r="AD546" s="17"/>
      <c r="AE546" s="17"/>
      <c r="AF546" s="15"/>
      <c r="AG546" s="15"/>
    </row>
    <row r="547" spans="24:33" ht="14.4" x14ac:dyDescent="0.3">
      <c r="X547" s="15"/>
      <c r="Y547" s="16"/>
      <c r="Z547" s="17"/>
      <c r="AA547" s="17"/>
      <c r="AB547" s="17"/>
      <c r="AC547" s="17"/>
      <c r="AD547" s="17"/>
      <c r="AE547" s="17"/>
      <c r="AF547" s="15"/>
      <c r="AG547" s="15"/>
    </row>
    <row r="548" spans="24:33" ht="14.4" x14ac:dyDescent="0.3">
      <c r="X548" s="15"/>
      <c r="Y548" s="16"/>
      <c r="Z548" s="17"/>
      <c r="AA548" s="17"/>
      <c r="AB548" s="17"/>
      <c r="AC548" s="17"/>
      <c r="AD548" s="17"/>
      <c r="AE548" s="17"/>
      <c r="AF548" s="15"/>
      <c r="AG548" s="15"/>
    </row>
    <row r="549" spans="24:33" ht="14.4" x14ac:dyDescent="0.3">
      <c r="X549" s="15"/>
      <c r="Y549" s="16"/>
      <c r="Z549" s="17"/>
      <c r="AA549" s="17"/>
      <c r="AB549" s="17"/>
      <c r="AC549" s="17"/>
      <c r="AD549" s="17"/>
      <c r="AE549" s="17"/>
      <c r="AF549" s="15"/>
      <c r="AG549" s="15"/>
    </row>
    <row r="550" spans="24:33" ht="14.4" x14ac:dyDescent="0.3">
      <c r="X550" s="15"/>
      <c r="Y550" s="16"/>
      <c r="Z550" s="17"/>
      <c r="AA550" s="17"/>
      <c r="AB550" s="17"/>
      <c r="AC550" s="17"/>
      <c r="AD550" s="17"/>
      <c r="AE550" s="17"/>
      <c r="AF550" s="15"/>
      <c r="AG550" s="15"/>
    </row>
    <row r="551" spans="24:33" ht="14.4" x14ac:dyDescent="0.3">
      <c r="X551" s="15"/>
      <c r="Y551" s="16"/>
      <c r="Z551" s="17"/>
      <c r="AA551" s="17"/>
      <c r="AB551" s="17"/>
      <c r="AC551" s="17"/>
      <c r="AD551" s="17"/>
      <c r="AE551" s="17"/>
      <c r="AF551" s="15"/>
      <c r="AG551" s="15"/>
    </row>
    <row r="552" spans="24:33" ht="14.4" x14ac:dyDescent="0.3">
      <c r="X552" s="15"/>
      <c r="Y552" s="16"/>
      <c r="Z552" s="17"/>
      <c r="AA552" s="17"/>
      <c r="AB552" s="17"/>
      <c r="AC552" s="17"/>
      <c r="AD552" s="17"/>
      <c r="AE552" s="17"/>
      <c r="AF552" s="15"/>
      <c r="AG552" s="15"/>
    </row>
    <row r="553" spans="24:33" ht="14.4" x14ac:dyDescent="0.3">
      <c r="X553" s="15"/>
      <c r="Y553" s="16"/>
      <c r="Z553" s="17"/>
      <c r="AA553" s="17"/>
      <c r="AB553" s="17"/>
      <c r="AC553" s="17"/>
      <c r="AD553" s="17"/>
      <c r="AE553" s="17"/>
      <c r="AF553" s="15"/>
      <c r="AG553" s="15"/>
    </row>
    <row r="554" spans="24:33" ht="14.4" x14ac:dyDescent="0.3">
      <c r="X554" s="15"/>
      <c r="Y554" s="16"/>
      <c r="Z554" s="17"/>
      <c r="AA554" s="17"/>
      <c r="AB554" s="17"/>
      <c r="AC554" s="17"/>
      <c r="AD554" s="17"/>
      <c r="AE554" s="17"/>
      <c r="AF554" s="15"/>
      <c r="AG554" s="15"/>
    </row>
    <row r="555" spans="24:33" ht="14.4" x14ac:dyDescent="0.3">
      <c r="X555" s="15"/>
      <c r="Y555" s="16"/>
      <c r="Z555" s="17"/>
      <c r="AA555" s="17"/>
      <c r="AB555" s="17"/>
      <c r="AC555" s="17"/>
      <c r="AD555" s="17"/>
      <c r="AE555" s="17"/>
      <c r="AF555" s="15"/>
      <c r="AG555" s="15"/>
    </row>
    <row r="556" spans="24:33" ht="14.4" x14ac:dyDescent="0.3">
      <c r="X556" s="15"/>
      <c r="Y556" s="16"/>
      <c r="Z556" s="17"/>
      <c r="AA556" s="17"/>
      <c r="AB556" s="17"/>
      <c r="AC556" s="17"/>
      <c r="AD556" s="17"/>
      <c r="AE556" s="17"/>
      <c r="AF556" s="15"/>
      <c r="AG556" s="15"/>
    </row>
    <row r="557" spans="24:33" ht="14.4" x14ac:dyDescent="0.3">
      <c r="X557" s="15"/>
      <c r="Y557" s="16"/>
      <c r="Z557" s="17"/>
      <c r="AA557" s="17"/>
      <c r="AB557" s="17"/>
      <c r="AC557" s="17"/>
      <c r="AD557" s="17"/>
      <c r="AE557" s="17"/>
      <c r="AF557" s="15"/>
      <c r="AG557" s="15"/>
    </row>
    <row r="558" spans="24:33" ht="14.4" x14ac:dyDescent="0.3">
      <c r="X558" s="15"/>
      <c r="Y558" s="16"/>
      <c r="Z558" s="17"/>
      <c r="AA558" s="17"/>
      <c r="AB558" s="17"/>
      <c r="AC558" s="17"/>
      <c r="AD558" s="17"/>
      <c r="AE558" s="17"/>
      <c r="AF558" s="15"/>
      <c r="AG558" s="15"/>
    </row>
    <row r="559" spans="24:33" ht="14.4" x14ac:dyDescent="0.3">
      <c r="X559" s="15"/>
      <c r="Y559" s="16"/>
      <c r="Z559" s="17"/>
      <c r="AA559" s="17"/>
      <c r="AB559" s="17"/>
      <c r="AC559" s="17"/>
      <c r="AD559" s="17"/>
      <c r="AE559" s="17"/>
      <c r="AF559" s="15"/>
      <c r="AG559" s="15"/>
    </row>
    <row r="560" spans="24:33" ht="14.4" x14ac:dyDescent="0.3">
      <c r="X560" s="15"/>
      <c r="Y560" s="16"/>
      <c r="Z560" s="17"/>
      <c r="AA560" s="17"/>
      <c r="AB560" s="17"/>
      <c r="AC560" s="17"/>
      <c r="AD560" s="17"/>
      <c r="AE560" s="17"/>
      <c r="AF560" s="15"/>
      <c r="AG560" s="15"/>
    </row>
    <row r="561" spans="24:33" ht="14.4" x14ac:dyDescent="0.3">
      <c r="X561" s="15"/>
      <c r="Y561" s="16"/>
      <c r="Z561" s="17"/>
      <c r="AA561" s="17"/>
      <c r="AB561" s="17"/>
      <c r="AC561" s="17"/>
      <c r="AD561" s="17"/>
      <c r="AE561" s="17"/>
      <c r="AF561" s="15"/>
      <c r="AG561" s="15"/>
    </row>
    <row r="562" spans="24:33" ht="14.4" x14ac:dyDescent="0.3">
      <c r="X562" s="15"/>
      <c r="Y562" s="16"/>
      <c r="Z562" s="17"/>
      <c r="AA562" s="17"/>
      <c r="AB562" s="17"/>
      <c r="AC562" s="17"/>
      <c r="AD562" s="17"/>
      <c r="AE562" s="17"/>
      <c r="AF562" s="15"/>
      <c r="AG562" s="15"/>
    </row>
    <row r="563" spans="24:33" ht="14.4" x14ac:dyDescent="0.3">
      <c r="X563" s="15"/>
      <c r="Y563" s="16"/>
      <c r="Z563" s="17"/>
      <c r="AA563" s="17"/>
      <c r="AB563" s="17"/>
      <c r="AC563" s="17"/>
      <c r="AD563" s="17"/>
      <c r="AE563" s="17"/>
      <c r="AF563" s="15"/>
      <c r="AG563" s="15"/>
    </row>
    <row r="564" spans="24:33" ht="14.4" x14ac:dyDescent="0.3">
      <c r="X564" s="15"/>
      <c r="Y564" s="16"/>
      <c r="Z564" s="17"/>
      <c r="AA564" s="17"/>
      <c r="AB564" s="17"/>
      <c r="AC564" s="17"/>
      <c r="AD564" s="17"/>
      <c r="AE564" s="17"/>
      <c r="AF564" s="15"/>
      <c r="AG564" s="15"/>
    </row>
    <row r="565" spans="24:33" ht="14.4" x14ac:dyDescent="0.3">
      <c r="X565" s="15"/>
      <c r="Y565" s="16"/>
      <c r="Z565" s="17"/>
      <c r="AA565" s="17"/>
      <c r="AB565" s="17"/>
      <c r="AC565" s="17"/>
      <c r="AD565" s="17"/>
      <c r="AE565" s="17"/>
      <c r="AF565" s="15"/>
      <c r="AG565" s="15"/>
    </row>
    <row r="566" spans="24:33" ht="14.4" x14ac:dyDescent="0.3">
      <c r="X566" s="15"/>
      <c r="Y566" s="16"/>
      <c r="Z566" s="17"/>
      <c r="AA566" s="17"/>
      <c r="AB566" s="17"/>
      <c r="AC566" s="17"/>
      <c r="AD566" s="17"/>
      <c r="AE566" s="17"/>
      <c r="AF566" s="15"/>
      <c r="AG566" s="15"/>
    </row>
    <row r="567" spans="24:33" ht="14.4" x14ac:dyDescent="0.3">
      <c r="X567" s="15"/>
      <c r="Y567" s="16"/>
      <c r="Z567" s="17"/>
      <c r="AA567" s="17"/>
      <c r="AB567" s="17"/>
      <c r="AC567" s="17"/>
      <c r="AD567" s="17"/>
      <c r="AE567" s="17"/>
      <c r="AF567" s="15"/>
      <c r="AG567" s="15"/>
    </row>
    <row r="568" spans="24:33" ht="14.4" x14ac:dyDescent="0.3">
      <c r="X568" s="15"/>
      <c r="Y568" s="16"/>
      <c r="Z568" s="17"/>
      <c r="AA568" s="17"/>
      <c r="AB568" s="17"/>
      <c r="AC568" s="17"/>
      <c r="AD568" s="17"/>
      <c r="AE568" s="17"/>
      <c r="AF568" s="15"/>
      <c r="AG568" s="15"/>
    </row>
    <row r="569" spans="24:33" ht="14.4" x14ac:dyDescent="0.3">
      <c r="X569" s="15"/>
      <c r="Y569" s="16"/>
      <c r="Z569" s="17"/>
      <c r="AA569" s="17"/>
      <c r="AB569" s="17"/>
      <c r="AC569" s="17"/>
      <c r="AD569" s="17"/>
      <c r="AE569" s="17"/>
      <c r="AF569" s="15"/>
      <c r="AG569" s="15"/>
    </row>
    <row r="570" spans="24:33" ht="14.4" x14ac:dyDescent="0.3">
      <c r="X570" s="15"/>
      <c r="Y570" s="16"/>
      <c r="Z570" s="17"/>
      <c r="AA570" s="17"/>
      <c r="AB570" s="17"/>
      <c r="AC570" s="17"/>
      <c r="AD570" s="17"/>
      <c r="AE570" s="17"/>
      <c r="AF570" s="15"/>
      <c r="AG570" s="15"/>
    </row>
    <row r="571" spans="24:33" ht="14.4" x14ac:dyDescent="0.3">
      <c r="X571" s="15"/>
      <c r="Y571" s="16"/>
      <c r="Z571" s="17"/>
      <c r="AA571" s="17"/>
      <c r="AB571" s="17"/>
      <c r="AC571" s="17"/>
      <c r="AD571" s="17"/>
      <c r="AE571" s="17"/>
      <c r="AF571" s="15"/>
      <c r="AG571" s="15"/>
    </row>
    <row r="572" spans="24:33" ht="14.4" x14ac:dyDescent="0.3">
      <c r="X572" s="15"/>
      <c r="Y572" s="16"/>
      <c r="Z572" s="17"/>
      <c r="AA572" s="17"/>
      <c r="AB572" s="17"/>
      <c r="AC572" s="17"/>
      <c r="AD572" s="17"/>
      <c r="AE572" s="17"/>
      <c r="AF572" s="15"/>
      <c r="AG572" s="15"/>
    </row>
    <row r="573" spans="24:33" ht="14.4" x14ac:dyDescent="0.3">
      <c r="X573" s="15"/>
      <c r="Y573" s="16"/>
      <c r="Z573" s="17"/>
      <c r="AA573" s="17"/>
      <c r="AB573" s="17"/>
      <c r="AC573" s="17"/>
      <c r="AD573" s="17"/>
      <c r="AE573" s="17"/>
      <c r="AF573" s="15"/>
      <c r="AG573" s="15"/>
    </row>
    <row r="574" spans="24:33" ht="14.4" x14ac:dyDescent="0.3">
      <c r="X574" s="15"/>
      <c r="Y574" s="16"/>
      <c r="Z574" s="17"/>
      <c r="AA574" s="17"/>
      <c r="AB574" s="17"/>
      <c r="AC574" s="17"/>
      <c r="AD574" s="17"/>
      <c r="AE574" s="17"/>
      <c r="AF574" s="15"/>
      <c r="AG574" s="15"/>
    </row>
    <row r="575" spans="24:33" ht="14.4" x14ac:dyDescent="0.3">
      <c r="X575" s="15"/>
      <c r="Y575" s="16"/>
      <c r="Z575" s="17"/>
      <c r="AA575" s="17"/>
      <c r="AB575" s="17"/>
      <c r="AC575" s="17"/>
      <c r="AD575" s="17"/>
      <c r="AE575" s="17"/>
      <c r="AF575" s="15"/>
      <c r="AG575" s="15"/>
    </row>
    <row r="576" spans="24:33" ht="14.4" x14ac:dyDescent="0.3">
      <c r="X576" s="15"/>
      <c r="Y576" s="16"/>
      <c r="Z576" s="17"/>
      <c r="AA576" s="17"/>
      <c r="AB576" s="17"/>
      <c r="AC576" s="17"/>
      <c r="AD576" s="17"/>
      <c r="AE576" s="17"/>
      <c r="AF576" s="15"/>
      <c r="AG576" s="15"/>
    </row>
    <row r="577" spans="24:33" ht="14.4" x14ac:dyDescent="0.3">
      <c r="X577" s="15"/>
      <c r="Y577" s="16"/>
      <c r="Z577" s="17"/>
      <c r="AA577" s="17"/>
      <c r="AB577" s="17"/>
      <c r="AC577" s="17"/>
      <c r="AD577" s="17"/>
      <c r="AE577" s="17"/>
      <c r="AF577" s="15"/>
      <c r="AG577" s="15"/>
    </row>
    <row r="578" spans="24:33" ht="14.4" x14ac:dyDescent="0.3">
      <c r="X578" s="15"/>
      <c r="Y578" s="16"/>
      <c r="Z578" s="17"/>
      <c r="AA578" s="17"/>
      <c r="AB578" s="17"/>
      <c r="AC578" s="17"/>
      <c r="AD578" s="17"/>
      <c r="AE578" s="17"/>
      <c r="AF578" s="15"/>
      <c r="AG578" s="15"/>
    </row>
    <row r="579" spans="24:33" ht="14.4" x14ac:dyDescent="0.3">
      <c r="X579" s="15"/>
      <c r="Y579" s="16"/>
      <c r="Z579" s="17"/>
      <c r="AA579" s="17"/>
      <c r="AB579" s="17"/>
      <c r="AC579" s="17"/>
      <c r="AD579" s="17"/>
      <c r="AE579" s="17"/>
      <c r="AF579" s="15"/>
      <c r="AG579" s="15"/>
    </row>
    <row r="580" spans="24:33" ht="14.4" x14ac:dyDescent="0.3">
      <c r="X580" s="15"/>
      <c r="Y580" s="16"/>
      <c r="Z580" s="17"/>
      <c r="AA580" s="17"/>
      <c r="AB580" s="17"/>
      <c r="AC580" s="17"/>
      <c r="AD580" s="17"/>
      <c r="AE580" s="17"/>
      <c r="AF580" s="15"/>
      <c r="AG580" s="15"/>
    </row>
    <row r="581" spans="24:33" ht="14.4" x14ac:dyDescent="0.3">
      <c r="X581" s="15"/>
      <c r="Y581" s="16"/>
      <c r="Z581" s="17"/>
      <c r="AA581" s="17"/>
      <c r="AB581" s="17"/>
      <c r="AC581" s="17"/>
      <c r="AD581" s="17"/>
      <c r="AE581" s="17"/>
      <c r="AF581" s="15"/>
      <c r="AG581" s="15"/>
    </row>
    <row r="582" spans="24:33" ht="14.4" x14ac:dyDescent="0.3">
      <c r="X582" s="15"/>
      <c r="Y582" s="16"/>
      <c r="Z582" s="17"/>
      <c r="AA582" s="17"/>
      <c r="AB582" s="17"/>
      <c r="AC582" s="17"/>
      <c r="AD582" s="17"/>
      <c r="AE582" s="17"/>
      <c r="AF582" s="15"/>
      <c r="AG582" s="15"/>
    </row>
    <row r="583" spans="24:33" ht="14.4" x14ac:dyDescent="0.3">
      <c r="X583" s="15"/>
      <c r="Y583" s="16"/>
      <c r="Z583" s="17"/>
      <c r="AA583" s="17"/>
      <c r="AB583" s="17"/>
      <c r="AC583" s="17"/>
      <c r="AD583" s="17"/>
      <c r="AE583" s="17"/>
      <c r="AF583" s="15"/>
      <c r="AG583" s="15"/>
    </row>
    <row r="584" spans="24:33" ht="14.4" x14ac:dyDescent="0.3">
      <c r="X584" s="15"/>
      <c r="Y584" s="16"/>
      <c r="Z584" s="17"/>
      <c r="AA584" s="17"/>
      <c r="AB584" s="17"/>
      <c r="AC584" s="17"/>
      <c r="AD584" s="17"/>
      <c r="AE584" s="17"/>
      <c r="AF584" s="15"/>
      <c r="AG584" s="15"/>
    </row>
    <row r="585" spans="24:33" ht="14.4" x14ac:dyDescent="0.3">
      <c r="X585" s="15"/>
      <c r="Y585" s="16"/>
      <c r="Z585" s="17"/>
      <c r="AA585" s="17"/>
      <c r="AB585" s="17"/>
      <c r="AC585" s="17"/>
      <c r="AD585" s="17"/>
      <c r="AE585" s="17"/>
      <c r="AF585" s="15"/>
      <c r="AG585" s="15"/>
    </row>
    <row r="586" spans="24:33" ht="14.4" x14ac:dyDescent="0.3">
      <c r="X586" s="15"/>
      <c r="Y586" s="16"/>
      <c r="Z586" s="17"/>
      <c r="AA586" s="17"/>
      <c r="AB586" s="17"/>
      <c r="AC586" s="17"/>
      <c r="AD586" s="17"/>
      <c r="AE586" s="17"/>
      <c r="AF586" s="15"/>
      <c r="AG586" s="15"/>
    </row>
    <row r="587" spans="24:33" ht="14.4" x14ac:dyDescent="0.3">
      <c r="X587" s="15"/>
      <c r="Y587" s="16"/>
      <c r="Z587" s="17"/>
      <c r="AA587" s="17"/>
      <c r="AB587" s="17"/>
      <c r="AC587" s="17"/>
      <c r="AD587" s="17"/>
      <c r="AE587" s="17"/>
      <c r="AF587" s="15"/>
      <c r="AG587" s="15"/>
    </row>
    <row r="588" spans="24:33" ht="14.4" x14ac:dyDescent="0.3">
      <c r="X588" s="15"/>
      <c r="Y588" s="16"/>
      <c r="Z588" s="17"/>
      <c r="AA588" s="17"/>
      <c r="AB588" s="17"/>
      <c r="AC588" s="17"/>
      <c r="AD588" s="17"/>
      <c r="AE588" s="17"/>
      <c r="AF588" s="15"/>
      <c r="AG588" s="15"/>
    </row>
    <row r="589" spans="24:33" ht="14.4" x14ac:dyDescent="0.3">
      <c r="X589" s="15"/>
      <c r="Y589" s="16"/>
      <c r="Z589" s="17"/>
      <c r="AA589" s="17"/>
      <c r="AB589" s="17"/>
      <c r="AC589" s="17"/>
      <c r="AD589" s="17"/>
      <c r="AE589" s="17"/>
      <c r="AF589" s="15"/>
      <c r="AG589" s="15"/>
    </row>
    <row r="590" spans="24:33" ht="14.4" x14ac:dyDescent="0.3">
      <c r="X590" s="15"/>
      <c r="Y590" s="16"/>
      <c r="Z590" s="17"/>
      <c r="AA590" s="17"/>
      <c r="AB590" s="17"/>
      <c r="AC590" s="17"/>
      <c r="AD590" s="17"/>
      <c r="AE590" s="17"/>
      <c r="AF590" s="15"/>
      <c r="AG590" s="15"/>
    </row>
    <row r="591" spans="24:33" ht="14.4" x14ac:dyDescent="0.3">
      <c r="X591" s="15"/>
      <c r="Y591" s="16"/>
      <c r="Z591" s="17"/>
      <c r="AA591" s="17"/>
      <c r="AB591" s="17"/>
      <c r="AC591" s="17"/>
      <c r="AD591" s="17"/>
      <c r="AE591" s="17"/>
      <c r="AF591" s="15"/>
      <c r="AG591" s="15"/>
    </row>
    <row r="592" spans="24:33" ht="14.4" x14ac:dyDescent="0.3">
      <c r="X592" s="15"/>
      <c r="Y592" s="16"/>
      <c r="Z592" s="17"/>
      <c r="AA592" s="17"/>
      <c r="AB592" s="17"/>
      <c r="AC592" s="17"/>
      <c r="AD592" s="17"/>
      <c r="AE592" s="17"/>
      <c r="AF592" s="15"/>
      <c r="AG592" s="15"/>
    </row>
    <row r="593" spans="24:33" ht="14.4" x14ac:dyDescent="0.3">
      <c r="X593" s="15"/>
      <c r="Y593" s="16"/>
      <c r="Z593" s="17"/>
      <c r="AA593" s="17"/>
      <c r="AB593" s="17"/>
      <c r="AC593" s="17"/>
      <c r="AD593" s="17"/>
      <c r="AE593" s="17"/>
      <c r="AF593" s="15"/>
      <c r="AG593" s="15"/>
    </row>
    <row r="594" spans="24:33" ht="14.4" x14ac:dyDescent="0.3">
      <c r="X594" s="15"/>
      <c r="Y594" s="16"/>
      <c r="Z594" s="17"/>
      <c r="AA594" s="17"/>
      <c r="AB594" s="17"/>
      <c r="AC594" s="17"/>
      <c r="AD594" s="17"/>
      <c r="AE594" s="17"/>
      <c r="AF594" s="15"/>
      <c r="AG594" s="15"/>
    </row>
    <row r="595" spans="24:33" ht="14.4" x14ac:dyDescent="0.3">
      <c r="X595" s="15"/>
      <c r="Y595" s="16"/>
      <c r="Z595" s="17"/>
      <c r="AA595" s="17"/>
      <c r="AB595" s="17"/>
      <c r="AC595" s="17"/>
      <c r="AD595" s="17"/>
      <c r="AE595" s="17"/>
      <c r="AF595" s="15"/>
      <c r="AG595" s="15"/>
    </row>
    <row r="596" spans="24:33" ht="14.4" x14ac:dyDescent="0.3">
      <c r="X596" s="15"/>
      <c r="Y596" s="16"/>
      <c r="Z596" s="17"/>
      <c r="AA596" s="17"/>
      <c r="AB596" s="17"/>
      <c r="AC596" s="17"/>
      <c r="AD596" s="17"/>
      <c r="AE596" s="17"/>
      <c r="AF596" s="15"/>
      <c r="AG596" s="15"/>
    </row>
    <row r="597" spans="24:33" ht="14.4" x14ac:dyDescent="0.3">
      <c r="X597" s="15"/>
      <c r="Y597" s="16"/>
      <c r="Z597" s="17"/>
      <c r="AA597" s="17"/>
      <c r="AB597" s="17"/>
      <c r="AC597" s="17"/>
      <c r="AD597" s="17"/>
      <c r="AE597" s="17"/>
      <c r="AF597" s="15"/>
      <c r="AG597" s="15"/>
    </row>
    <row r="598" spans="24:33" ht="14.4" x14ac:dyDescent="0.3">
      <c r="X598" s="15"/>
      <c r="Y598" s="16"/>
      <c r="Z598" s="17"/>
      <c r="AA598" s="17"/>
      <c r="AB598" s="17"/>
      <c r="AC598" s="17"/>
      <c r="AD598" s="17"/>
      <c r="AE598" s="17"/>
      <c r="AF598" s="15"/>
      <c r="AG598" s="15"/>
    </row>
    <row r="599" spans="24:33" ht="14.4" x14ac:dyDescent="0.3">
      <c r="X599" s="15"/>
      <c r="Y599" s="16"/>
      <c r="Z599" s="17"/>
      <c r="AA599" s="17"/>
      <c r="AB599" s="17"/>
      <c r="AC599" s="17"/>
      <c r="AD599" s="17"/>
      <c r="AE599" s="17"/>
      <c r="AF599" s="15"/>
      <c r="AG599" s="15"/>
    </row>
    <row r="600" spans="24:33" ht="14.4" x14ac:dyDescent="0.3">
      <c r="X600" s="15"/>
      <c r="Y600" s="16"/>
      <c r="Z600" s="17"/>
      <c r="AA600" s="17"/>
      <c r="AB600" s="17"/>
      <c r="AC600" s="17"/>
      <c r="AD600" s="17"/>
      <c r="AE600" s="17"/>
      <c r="AF600" s="15"/>
      <c r="AG600" s="15"/>
    </row>
    <row r="601" spans="24:33" ht="14.4" x14ac:dyDescent="0.3">
      <c r="X601" s="15"/>
      <c r="Y601" s="16"/>
      <c r="Z601" s="17"/>
      <c r="AA601" s="17"/>
      <c r="AB601" s="17"/>
      <c r="AC601" s="17"/>
      <c r="AD601" s="17"/>
      <c r="AE601" s="17"/>
      <c r="AF601" s="15"/>
      <c r="AG601" s="15"/>
    </row>
    <row r="602" spans="24:33" ht="14.4" x14ac:dyDescent="0.3">
      <c r="X602" s="15"/>
      <c r="Y602" s="16"/>
      <c r="Z602" s="17"/>
      <c r="AA602" s="17"/>
      <c r="AB602" s="17"/>
      <c r="AC602" s="17"/>
      <c r="AD602" s="17"/>
      <c r="AE602" s="17"/>
      <c r="AF602" s="15"/>
      <c r="AG602" s="15"/>
    </row>
    <row r="603" spans="24:33" ht="14.4" x14ac:dyDescent="0.3">
      <c r="X603" s="15"/>
      <c r="Y603" s="16"/>
      <c r="Z603" s="17"/>
      <c r="AA603" s="17"/>
      <c r="AB603" s="17"/>
      <c r="AC603" s="17"/>
      <c r="AD603" s="17"/>
      <c r="AE603" s="17"/>
      <c r="AF603" s="15"/>
      <c r="AG603" s="15"/>
    </row>
    <row r="604" spans="24:33" ht="14.4" x14ac:dyDescent="0.3">
      <c r="X604" s="15"/>
      <c r="Y604" s="16"/>
      <c r="Z604" s="17"/>
      <c r="AA604" s="17"/>
      <c r="AB604" s="17"/>
      <c r="AC604" s="17"/>
      <c r="AD604" s="17"/>
      <c r="AE604" s="17"/>
      <c r="AF604" s="15"/>
      <c r="AG604" s="15"/>
    </row>
    <row r="605" spans="24:33" ht="14.4" x14ac:dyDescent="0.3">
      <c r="X605" s="15"/>
      <c r="Y605" s="16"/>
      <c r="Z605" s="17"/>
      <c r="AA605" s="17"/>
      <c r="AB605" s="17"/>
      <c r="AC605" s="17"/>
      <c r="AD605" s="17"/>
      <c r="AE605" s="17"/>
      <c r="AF605" s="15"/>
      <c r="AG605" s="15"/>
    </row>
    <row r="606" spans="24:33" ht="14.4" x14ac:dyDescent="0.3">
      <c r="X606" s="15"/>
      <c r="Y606" s="16"/>
      <c r="Z606" s="17"/>
      <c r="AA606" s="17"/>
      <c r="AB606" s="17"/>
      <c r="AC606" s="17"/>
      <c r="AD606" s="17"/>
      <c r="AE606" s="17"/>
      <c r="AF606" s="15"/>
      <c r="AG606" s="15"/>
    </row>
    <row r="607" spans="24:33" ht="14.4" x14ac:dyDescent="0.3">
      <c r="X607" s="15"/>
      <c r="Y607" s="16"/>
      <c r="Z607" s="17"/>
      <c r="AA607" s="17"/>
      <c r="AB607" s="17"/>
      <c r="AC607" s="17"/>
      <c r="AD607" s="17"/>
      <c r="AE607" s="17"/>
      <c r="AF607" s="15"/>
      <c r="AG607" s="15"/>
    </row>
    <row r="608" spans="24:33" ht="14.4" x14ac:dyDescent="0.3">
      <c r="X608" s="15"/>
      <c r="Y608" s="16"/>
      <c r="Z608" s="17"/>
      <c r="AA608" s="17"/>
      <c r="AB608" s="17"/>
      <c r="AC608" s="17"/>
      <c r="AD608" s="17"/>
      <c r="AE608" s="17"/>
      <c r="AF608" s="15"/>
      <c r="AG608" s="15"/>
    </row>
    <row r="609" spans="24:33" ht="14.4" x14ac:dyDescent="0.3">
      <c r="X609" s="15"/>
      <c r="Y609" s="16"/>
      <c r="Z609" s="17"/>
      <c r="AA609" s="17"/>
      <c r="AB609" s="17"/>
      <c r="AC609" s="17"/>
      <c r="AD609" s="17"/>
      <c r="AE609" s="17"/>
      <c r="AF609" s="15"/>
      <c r="AG609" s="15"/>
    </row>
    <row r="610" spans="24:33" ht="14.4" x14ac:dyDescent="0.3">
      <c r="X610" s="15"/>
      <c r="Y610" s="16"/>
      <c r="Z610" s="17"/>
      <c r="AA610" s="17"/>
      <c r="AB610" s="17"/>
      <c r="AC610" s="17"/>
      <c r="AD610" s="17"/>
      <c r="AE610" s="17"/>
      <c r="AF610" s="15"/>
      <c r="AG610" s="15"/>
    </row>
    <row r="611" spans="24:33" ht="14.4" x14ac:dyDescent="0.3">
      <c r="X611" s="15"/>
      <c r="Y611" s="16"/>
      <c r="Z611" s="17"/>
      <c r="AA611" s="17"/>
      <c r="AB611" s="17"/>
      <c r="AC611" s="17"/>
      <c r="AD611" s="17"/>
      <c r="AE611" s="17"/>
      <c r="AF611" s="15"/>
      <c r="AG611" s="15"/>
    </row>
    <row r="612" spans="24:33" ht="14.4" x14ac:dyDescent="0.3">
      <c r="X612" s="15"/>
      <c r="Y612" s="16"/>
      <c r="Z612" s="17"/>
      <c r="AA612" s="17"/>
      <c r="AB612" s="17"/>
      <c r="AC612" s="17"/>
      <c r="AD612" s="17"/>
      <c r="AE612" s="17"/>
      <c r="AF612" s="15"/>
      <c r="AG612" s="15"/>
    </row>
    <row r="613" spans="24:33" ht="14.4" x14ac:dyDescent="0.3">
      <c r="X613" s="15"/>
      <c r="Y613" s="16"/>
      <c r="Z613" s="17"/>
      <c r="AA613" s="17"/>
      <c r="AB613" s="17"/>
      <c r="AC613" s="17"/>
      <c r="AD613" s="17"/>
      <c r="AE613" s="17"/>
      <c r="AF613" s="15"/>
      <c r="AG613" s="15"/>
    </row>
    <row r="614" spans="24:33" ht="14.4" x14ac:dyDescent="0.3">
      <c r="X614" s="15"/>
      <c r="Y614" s="16"/>
      <c r="Z614" s="17"/>
      <c r="AA614" s="17"/>
      <c r="AB614" s="17"/>
      <c r="AC614" s="17"/>
      <c r="AD614" s="17"/>
      <c r="AE614" s="17"/>
      <c r="AF614" s="15"/>
      <c r="AG614" s="15"/>
    </row>
    <row r="615" spans="24:33" ht="14.4" x14ac:dyDescent="0.3">
      <c r="X615" s="15"/>
      <c r="Y615" s="16"/>
      <c r="Z615" s="17"/>
      <c r="AA615" s="17"/>
      <c r="AB615" s="17"/>
      <c r="AC615" s="17"/>
      <c r="AD615" s="17"/>
      <c r="AE615" s="17"/>
      <c r="AF615" s="15"/>
      <c r="AG615" s="15"/>
    </row>
    <row r="616" spans="24:33" ht="14.4" x14ac:dyDescent="0.3">
      <c r="X616" s="15"/>
      <c r="Y616" s="16"/>
      <c r="Z616" s="17"/>
      <c r="AA616" s="17"/>
      <c r="AB616" s="17"/>
      <c r="AC616" s="17"/>
      <c r="AD616" s="17"/>
      <c r="AE616" s="17"/>
      <c r="AF616" s="15"/>
      <c r="AG616" s="15"/>
    </row>
    <row r="617" spans="24:33" ht="14.4" x14ac:dyDescent="0.3">
      <c r="X617" s="15"/>
      <c r="Y617" s="16"/>
      <c r="Z617" s="17"/>
      <c r="AA617" s="17"/>
      <c r="AB617" s="17"/>
      <c r="AC617" s="17"/>
      <c r="AD617" s="17"/>
      <c r="AE617" s="17"/>
      <c r="AF617" s="15"/>
      <c r="AG617" s="15"/>
    </row>
    <row r="618" spans="24:33" ht="14.4" x14ac:dyDescent="0.3">
      <c r="X618" s="15"/>
      <c r="Y618" s="16"/>
      <c r="Z618" s="17"/>
      <c r="AA618" s="17"/>
      <c r="AB618" s="17"/>
      <c r="AC618" s="17"/>
      <c r="AD618" s="17"/>
      <c r="AE618" s="17"/>
      <c r="AF618" s="15"/>
      <c r="AG618" s="15"/>
    </row>
    <row r="619" spans="24:33" ht="14.4" x14ac:dyDescent="0.3">
      <c r="X619" s="15"/>
      <c r="Y619" s="16"/>
      <c r="Z619" s="17"/>
      <c r="AA619" s="17"/>
      <c r="AB619" s="17"/>
      <c r="AC619" s="17"/>
      <c r="AD619" s="17"/>
      <c r="AE619" s="17"/>
      <c r="AF619" s="15"/>
      <c r="AG619" s="15"/>
    </row>
    <row r="620" spans="24:33" ht="14.4" x14ac:dyDescent="0.3">
      <c r="X620" s="15"/>
      <c r="Y620" s="16"/>
      <c r="Z620" s="17"/>
      <c r="AA620" s="17"/>
      <c r="AB620" s="17"/>
      <c r="AC620" s="17"/>
      <c r="AD620" s="17"/>
      <c r="AE620" s="17"/>
      <c r="AF620" s="15"/>
      <c r="AG620" s="15"/>
    </row>
    <row r="621" spans="24:33" ht="14.4" x14ac:dyDescent="0.3">
      <c r="X621" s="15"/>
      <c r="Y621" s="16"/>
      <c r="Z621" s="17"/>
      <c r="AA621" s="17"/>
      <c r="AB621" s="17"/>
      <c r="AC621" s="17"/>
      <c r="AD621" s="17"/>
      <c r="AE621" s="17"/>
      <c r="AF621" s="15"/>
      <c r="AG621" s="15"/>
    </row>
    <row r="622" spans="24:33" ht="14.4" x14ac:dyDescent="0.3">
      <c r="X622" s="15"/>
      <c r="Y622" s="16"/>
      <c r="Z622" s="17"/>
      <c r="AA622" s="17"/>
      <c r="AB622" s="17"/>
      <c r="AC622" s="17"/>
      <c r="AD622" s="17"/>
      <c r="AE622" s="17"/>
      <c r="AF622" s="15"/>
      <c r="AG622" s="15"/>
    </row>
  </sheetData>
  <sheetProtection selectLockedCells="1" selectUnlockedCells="1"/>
  <mergeCells count="20">
    <mergeCell ref="A1:N2"/>
    <mergeCell ref="A3:H3"/>
    <mergeCell ref="I3:N3"/>
    <mergeCell ref="A5:C5"/>
    <mergeCell ref="E5:G5"/>
    <mergeCell ref="I5:N5"/>
    <mergeCell ref="I6:J6"/>
    <mergeCell ref="K6:L6"/>
    <mergeCell ref="M6:N6"/>
    <mergeCell ref="I7:J8"/>
    <mergeCell ref="K7:L8"/>
    <mergeCell ref="M7:N8"/>
    <mergeCell ref="A17:I17"/>
    <mergeCell ref="J35:N38"/>
    <mergeCell ref="I10:J10"/>
    <mergeCell ref="K10:L10"/>
    <mergeCell ref="M10:N10"/>
    <mergeCell ref="I11:J12"/>
    <mergeCell ref="K11:L12"/>
    <mergeCell ref="M11:N12"/>
  </mergeCells>
  <conditionalFormatting sqref="A19:I58">
    <cfRule type="expression" dxfId="2" priority="10">
      <formula>AND($F19&lt;&gt;"",$F19&gt;=$B$14,$B$14&gt;0,COUNTIF($F$19:$F19,"&gt;="&amp;$B$14)=1)</formula>
    </cfRule>
  </conditionalFormatting>
  <conditionalFormatting sqref="K11:L12">
    <cfRule type="expression" dxfId="1" priority="2">
      <formula>$K$11="Cumplido"</formula>
    </cfRule>
    <cfRule type="expression" dxfId="0" priority="3">
      <formula>$K$11="Pendiente"</formula>
    </cfRule>
  </conditionalFormatting>
  <dataValidations count="9">
    <dataValidation type="list" sqref="B9" xr:uid="{00000000-0002-0000-0000-000000000000}">
      <formula1>"Anual,Semestral,Trimestral,Mensual,Diaria (365)"</formula1>
      <formula2>0</formula2>
    </dataValidation>
    <dataValidation type="list" sqref="B10" xr:uid="{00000000-0002-0000-0000-000001000000}">
      <formula1>"Mensual,Trimestral,Semestral,Anual"</formula1>
      <formula2>0</formula2>
    </dataValidation>
    <dataValidation type="list" sqref="B15" xr:uid="{00000000-0002-0000-0000-000002000000}">
      <formula1>"Al inicio del período,Al final del período"</formula1>
      <formula2>0</formula2>
    </dataValidation>
    <dataValidation type="whole" sqref="B11" xr:uid="{00000000-0002-0000-0000-000003000000}">
      <formula1>0</formula1>
      <formula2>50</formula2>
    </dataValidation>
    <dataValidation type="whole" sqref="B12" xr:uid="{00000000-0002-0000-0000-000004000000}">
      <formula1>0</formula1>
      <formula2>11</formula2>
    </dataValidation>
    <dataValidation type="decimal" sqref="B8" xr:uid="{00000000-0002-0000-0000-000005000000}">
      <formula1>-0.99</formula1>
      <formula2>1</formula2>
    </dataValidation>
    <dataValidation type="decimal" sqref="B13" xr:uid="{00000000-0002-0000-0000-000006000000}">
      <formula1>-0.5</formula1>
      <formula2>0.5</formula2>
    </dataValidation>
    <dataValidation type="decimal" operator="greaterThanOrEqual" sqref="B14" xr:uid="{00000000-0002-0000-0000-000007000000}">
      <formula1>0</formula1>
      <formula2>0</formula2>
    </dataValidation>
    <dataValidation type="decimal" sqref="B6:B7" xr:uid="{00000000-0002-0000-0000-000008000000}">
      <formula1>-100000000</formula1>
      <formula2>100000000</formula2>
    </dataValidation>
  </dataValidation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622"/>
  <sheetViews>
    <sheetView zoomScaleNormal="100" workbookViewId="0"/>
  </sheetViews>
  <sheetFormatPr baseColWidth="10" defaultColWidth="8.6640625" defaultRowHeight="15" customHeight="1" x14ac:dyDescent="0.3"/>
  <sheetData>
    <row r="2" spans="1:2" x14ac:dyDescent="0.3">
      <c r="A2" t="s">
        <v>64</v>
      </c>
      <c r="B2">
        <v>1</v>
      </c>
    </row>
    <row r="3" spans="1:2" x14ac:dyDescent="0.3">
      <c r="A3" t="s">
        <v>65</v>
      </c>
      <c r="B3">
        <v>2</v>
      </c>
    </row>
    <row r="4" spans="1:2" x14ac:dyDescent="0.3">
      <c r="A4" t="s">
        <v>21</v>
      </c>
      <c r="B4">
        <v>4</v>
      </c>
    </row>
    <row r="5" spans="1:2" x14ac:dyDescent="0.3">
      <c r="A5" t="s">
        <v>26</v>
      </c>
      <c r="B5">
        <v>12</v>
      </c>
    </row>
    <row r="6" spans="1:2" x14ac:dyDescent="0.3">
      <c r="A6" t="s">
        <v>66</v>
      </c>
      <c r="B6">
        <v>365</v>
      </c>
    </row>
    <row r="9" spans="1:2" x14ac:dyDescent="0.3">
      <c r="A9" t="s">
        <v>26</v>
      </c>
      <c r="B9">
        <v>12</v>
      </c>
    </row>
    <row r="10" spans="1:2" x14ac:dyDescent="0.3">
      <c r="A10" t="s">
        <v>21</v>
      </c>
      <c r="B10">
        <v>4</v>
      </c>
    </row>
    <row r="11" spans="1:2" x14ac:dyDescent="0.3">
      <c r="A11" t="s">
        <v>65</v>
      </c>
      <c r="B11">
        <v>2</v>
      </c>
    </row>
    <row r="12" spans="1:2" x14ac:dyDescent="0.3">
      <c r="A12" t="s">
        <v>64</v>
      </c>
      <c r="B12">
        <v>1</v>
      </c>
    </row>
    <row r="22" spans="1:10" x14ac:dyDescent="0.3">
      <c r="A22" t="s">
        <v>67</v>
      </c>
      <c r="B22" t="s">
        <v>68</v>
      </c>
      <c r="C22" t="s">
        <v>58</v>
      </c>
      <c r="D22" t="s">
        <v>69</v>
      </c>
      <c r="E22" t="s">
        <v>70</v>
      </c>
      <c r="F22" t="s">
        <v>59</v>
      </c>
      <c r="G22" t="s">
        <v>60</v>
      </c>
      <c r="H22" t="s">
        <v>61</v>
      </c>
      <c r="I22" t="s">
        <v>56</v>
      </c>
      <c r="J22" t="s">
        <v>71</v>
      </c>
    </row>
    <row r="23" spans="1:10" x14ac:dyDescent="0.3">
      <c r="A23">
        <v>1</v>
      </c>
      <c r="B23" s="18">
        <f>IF(A23&lt;=Calculadora!$F$11,DATE(YEAR(Calculadora!$B$16),MONTH(Calculadora!$B$16)+A23-1,DAY(Calculadora!$B$16)),"")</f>
        <v>46143</v>
      </c>
      <c r="C23" s="17">
        <f>IF(A23&lt;=Calculadora!$F$11,Calculadora!$B$6,"")</f>
        <v>18000</v>
      </c>
      <c r="D23" s="17">
        <f>IF(A23&lt;=Calculadora!$F$11,IF(Calculadora!$F$13=1,IF(MOD(A23-1,Calculadora!$F$12)=0,Calculadora!$B$7,0),IF(MOD(A23,Calculadora!$F$12)=0,Calculadora!$B$7,0)),"")</f>
        <v>275</v>
      </c>
      <c r="E23">
        <f>IF(A23&lt;=Calculadora!$F$11,IF(Calculadora!$F$13=1,(C23+D23)*Calculadora!$F$9,C23*Calculadora!$F$9),"")</f>
        <v>105.87601614754627</v>
      </c>
      <c r="F23">
        <f>IF(A23&lt;=Calculadora!$F$11,IF(Calculadora!$F$13=1,C23+D23+E23,C23+E23+D23),"")</f>
        <v>18380.876016147547</v>
      </c>
      <c r="G23">
        <f>IF(A23&lt;=Calculadora!$F$11,Calculadora!$B$6+D23,"")</f>
        <v>18275</v>
      </c>
      <c r="H23">
        <f>IF(A23&lt;=Calculadora!$F$11,F23-G23,"")</f>
        <v>105.87601614754749</v>
      </c>
      <c r="I23">
        <f>IF(A23&lt;=Calculadora!$F$11,ROUNDUP(A23/12,0),"")</f>
        <v>1</v>
      </c>
      <c r="J23" t="str">
        <f>IF(A23&lt;=Calculadora!$F$11,IF(AND(Calculadora!$B$14&gt;0,F23&gt;=Calculadora!$B$14),1,""),"")</f>
        <v/>
      </c>
    </row>
    <row r="24" spans="1:10" x14ac:dyDescent="0.3">
      <c r="A24">
        <v>2</v>
      </c>
      <c r="B24" s="18">
        <f>IF(A24&lt;=Calculadora!$F$11,DATE(YEAR(Calculadora!$B$16),MONTH(Calculadora!$B$16)+A24-1,DAY(Calculadora!$B$16)),"")</f>
        <v>46174</v>
      </c>
      <c r="C24">
        <f>IF(A24&lt;=Calculadora!$F$11,F23,"")</f>
        <v>18380.876016147547</v>
      </c>
      <c r="D24" s="17">
        <f>IF(A24&lt;=Calculadora!$F$11,IF(Calculadora!$F$13=1,IF(MOD(A24-1,Calculadora!$F$12)=0,Calculadora!$B$7,0),IF(MOD(A24,Calculadora!$F$12)=0,Calculadora!$B$7,0)),"")</f>
        <v>275</v>
      </c>
      <c r="E24">
        <f>IF(A24&lt;=Calculadora!$F$11,IF(Calculadora!$F$13=1,(C24+D24)*Calculadora!$F$9,C24*Calculadora!$F$9),"")</f>
        <v>108.11632921620465</v>
      </c>
      <c r="F24">
        <f>IF(A24&lt;=Calculadora!$F$11,IF(Calculadora!$F$13=1,C24+D24+E24,C24+E24+D24),"")</f>
        <v>18763.992345363753</v>
      </c>
      <c r="G24">
        <f>IF(A24&lt;=Calculadora!$F$11,G23+D24,"")</f>
        <v>18550</v>
      </c>
      <c r="H24">
        <f>IF(A24&lt;=Calculadora!$F$11,F24-G24,"")</f>
        <v>213.99234536375297</v>
      </c>
      <c r="I24">
        <f>IF(A24&lt;=Calculadora!$F$11,ROUNDUP(A24/12,0),"")</f>
        <v>1</v>
      </c>
      <c r="J24" t="str">
        <f>IF(A24&lt;=Calculadora!$F$11,IF(AND(Calculadora!$B$14&gt;0,F24&gt;=Calculadora!$B$14),1,""),"")</f>
        <v/>
      </c>
    </row>
    <row r="25" spans="1:10" x14ac:dyDescent="0.3">
      <c r="A25">
        <v>3</v>
      </c>
      <c r="B25" s="18">
        <f>IF(A25&lt;=Calculadora!$F$11,DATE(YEAR(Calculadora!$B$16),MONTH(Calculadora!$B$16)+A25-1,DAY(Calculadora!$B$16)),"")</f>
        <v>46204</v>
      </c>
      <c r="C25">
        <f>IF(A25&lt;=Calculadora!$F$11,F24,"")</f>
        <v>18763.992345363753</v>
      </c>
      <c r="D25" s="17">
        <f>IF(A25&lt;=Calculadora!$F$11,IF(Calculadora!$F$13=1,IF(MOD(A25-1,Calculadora!$F$12)=0,Calculadora!$B$7,0),IF(MOD(A25,Calculadora!$F$12)=0,Calculadora!$B$7,0)),"")</f>
        <v>275</v>
      </c>
      <c r="E25">
        <f>IF(A25&lt;=Calculadora!$F$11,IF(Calculadora!$F$13=1,(C25+D25)*Calculadora!$F$9,C25*Calculadora!$F$9),"")</f>
        <v>110.36981980834263</v>
      </c>
      <c r="F25">
        <f>IF(A25&lt;=Calculadora!$F$11,IF(Calculadora!$F$13=1,C25+D25+E25,C25+E25+D25),"")</f>
        <v>19149.362165172097</v>
      </c>
      <c r="G25">
        <f>IF(A25&lt;=Calculadora!$F$11,G24+D25,"")</f>
        <v>18825</v>
      </c>
      <c r="H25">
        <f>IF(A25&lt;=Calculadora!$F$11,F25-G25,"")</f>
        <v>324.36216517209687</v>
      </c>
      <c r="I25">
        <f>IF(A25&lt;=Calculadora!$F$11,ROUNDUP(A25/12,0),"")</f>
        <v>1</v>
      </c>
      <c r="J25" t="str">
        <f>IF(A25&lt;=Calculadora!$F$11,IF(AND(Calculadora!$B$14&gt;0,F25&gt;=Calculadora!$B$14),1,""),"")</f>
        <v/>
      </c>
    </row>
    <row r="26" spans="1:10" x14ac:dyDescent="0.3">
      <c r="A26">
        <v>4</v>
      </c>
      <c r="B26" s="18">
        <f>IF(A26&lt;=Calculadora!$F$11,DATE(YEAR(Calculadora!$B$16),MONTH(Calculadora!$B$16)+A26-1,DAY(Calculadora!$B$16)),"")</f>
        <v>46235</v>
      </c>
      <c r="C26">
        <f>IF(A26&lt;=Calculadora!$F$11,F25,"")</f>
        <v>19149.362165172097</v>
      </c>
      <c r="D26" s="17">
        <f>IF(A26&lt;=Calculadora!$F$11,IF(Calculadora!$F$13=1,IF(MOD(A26-1,Calculadora!$F$12)=0,Calculadora!$B$7,0),IF(MOD(A26,Calculadora!$F$12)=0,Calculadora!$B$7,0)),"")</f>
        <v>275</v>
      </c>
      <c r="E26">
        <f>IF(A26&lt;=Calculadora!$F$11,IF(Calculadora!$F$13=1,(C26+D26)*Calculadora!$F$9,C26*Calculadora!$F$9),"")</f>
        <v>112.63656543416514</v>
      </c>
      <c r="F26">
        <f>IF(A26&lt;=Calculadora!$F$11,IF(Calculadora!$F$13=1,C26+D26+E26,C26+E26+D26),"")</f>
        <v>19536.998730606261</v>
      </c>
      <c r="G26">
        <f>IF(A26&lt;=Calculadora!$F$11,G25+D26,"")</f>
        <v>19100</v>
      </c>
      <c r="H26">
        <f>IF(A26&lt;=Calculadora!$F$11,F26-G26,"")</f>
        <v>436.99873060626123</v>
      </c>
      <c r="I26">
        <f>IF(A26&lt;=Calculadora!$F$11,ROUNDUP(A26/12,0),"")</f>
        <v>1</v>
      </c>
      <c r="J26" t="str">
        <f>IF(A26&lt;=Calculadora!$F$11,IF(AND(Calculadora!$B$14&gt;0,F26&gt;=Calculadora!$B$14),1,""),"")</f>
        <v/>
      </c>
    </row>
    <row r="27" spans="1:10" x14ac:dyDescent="0.3">
      <c r="A27">
        <v>5</v>
      </c>
      <c r="B27" s="18">
        <f>IF(A27&lt;=Calculadora!$F$11,DATE(YEAR(Calculadora!$B$16),MONTH(Calculadora!$B$16)+A27-1,DAY(Calculadora!$B$16)),"")</f>
        <v>46266</v>
      </c>
      <c r="C27">
        <f>IF(A27&lt;=Calculadora!$F$11,F26,"")</f>
        <v>19536.998730606261</v>
      </c>
      <c r="D27" s="17">
        <f>IF(A27&lt;=Calculadora!$F$11,IF(Calculadora!$F$13=1,IF(MOD(A27-1,Calculadora!$F$12)=0,Calculadora!$B$7,0),IF(MOD(A27,Calculadora!$F$12)=0,Calculadora!$B$7,0)),"")</f>
        <v>275</v>
      </c>
      <c r="E27">
        <f>IF(A27&lt;=Calculadora!$F$11,IF(Calculadora!$F$13=1,(C27+D27)*Calculadora!$F$9,C27*Calculadora!$F$9),"")</f>
        <v>114.91664405979219</v>
      </c>
      <c r="F27">
        <f>IF(A27&lt;=Calculadora!$F$11,IF(Calculadora!$F$13=1,C27+D27+E27,C27+E27+D27),"")</f>
        <v>19926.915374666052</v>
      </c>
      <c r="G27">
        <f>IF(A27&lt;=Calculadora!$F$11,G26+D27,"")</f>
        <v>19375</v>
      </c>
      <c r="H27">
        <f>IF(A27&lt;=Calculadora!$F$11,F27-G27,"")</f>
        <v>551.91537466605223</v>
      </c>
      <c r="I27">
        <f>IF(A27&lt;=Calculadora!$F$11,ROUNDUP(A27/12,0),"")</f>
        <v>1</v>
      </c>
      <c r="J27" t="str">
        <f>IF(A27&lt;=Calculadora!$F$11,IF(AND(Calculadora!$B$14&gt;0,F27&gt;=Calculadora!$B$14),1,""),"")</f>
        <v/>
      </c>
    </row>
    <row r="28" spans="1:10" x14ac:dyDescent="0.3">
      <c r="A28">
        <v>6</v>
      </c>
      <c r="B28" s="18">
        <f>IF(A28&lt;=Calculadora!$F$11,DATE(YEAR(Calculadora!$B$16),MONTH(Calculadora!$B$16)+A28-1,DAY(Calculadora!$B$16)),"")</f>
        <v>46296</v>
      </c>
      <c r="C28">
        <f>IF(A28&lt;=Calculadora!$F$11,F27,"")</f>
        <v>19926.915374666052</v>
      </c>
      <c r="D28" s="17">
        <f>IF(A28&lt;=Calculadora!$F$11,IF(Calculadora!$F$13=1,IF(MOD(A28-1,Calculadora!$F$12)=0,Calculadora!$B$7,0),IF(MOD(A28,Calculadora!$F$12)=0,Calculadora!$B$7,0)),"")</f>
        <v>275</v>
      </c>
      <c r="E28">
        <f>IF(A28&lt;=Calculadora!$F$11,IF(Calculadora!$F$13=1,(C28+D28)*Calculadora!$F$9,C28*Calculadora!$F$9),"")</f>
        <v>117.21013410994061</v>
      </c>
      <c r="F28">
        <f>IF(A28&lt;=Calculadora!$F$11,IF(Calculadora!$F$13=1,C28+D28+E28,C28+E28+D28),"")</f>
        <v>20319.125508775993</v>
      </c>
      <c r="G28">
        <f>IF(A28&lt;=Calculadora!$F$11,G27+D28,"")</f>
        <v>19650</v>
      </c>
      <c r="H28">
        <f>IF(A28&lt;=Calculadora!$F$11,F28-G28,"")</f>
        <v>669.12550877599278</v>
      </c>
      <c r="I28">
        <f>IF(A28&lt;=Calculadora!$F$11,ROUNDUP(A28/12,0),"")</f>
        <v>1</v>
      </c>
      <c r="J28" t="str">
        <f>IF(A28&lt;=Calculadora!$F$11,IF(AND(Calculadora!$B$14&gt;0,F28&gt;=Calculadora!$B$14),1,""),"")</f>
        <v/>
      </c>
    </row>
    <row r="29" spans="1:10" x14ac:dyDescent="0.3">
      <c r="A29">
        <v>7</v>
      </c>
      <c r="B29" s="18">
        <f>IF(A29&lt;=Calculadora!$F$11,DATE(YEAR(Calculadora!$B$16),MONTH(Calculadora!$B$16)+A29-1,DAY(Calculadora!$B$16)),"")</f>
        <v>46327</v>
      </c>
      <c r="C29">
        <f>IF(A29&lt;=Calculadora!$F$11,F28,"")</f>
        <v>20319.125508775993</v>
      </c>
      <c r="D29" s="17">
        <f>IF(A29&lt;=Calculadora!$F$11,IF(Calculadora!$F$13=1,IF(MOD(A29-1,Calculadora!$F$12)=0,Calculadora!$B$7,0),IF(MOD(A29,Calculadora!$F$12)=0,Calculadora!$B$7,0)),"")</f>
        <v>275</v>
      </c>
      <c r="E29">
        <f>IF(A29&lt;=Calculadora!$F$11,IF(Calculadora!$F$13=1,(C29+D29)*Calculadora!$F$9,C29*Calculadora!$F$9),"")</f>
        <v>119.51711447062146</v>
      </c>
      <c r="F29">
        <f>IF(A29&lt;=Calculadora!$F$11,IF(Calculadora!$F$13=1,C29+D29+E29,C29+E29+D29),"")</f>
        <v>20713.642623246615</v>
      </c>
      <c r="G29">
        <f>IF(A29&lt;=Calculadora!$F$11,G28+D29,"")</f>
        <v>19925</v>
      </c>
      <c r="H29">
        <f>IF(A29&lt;=Calculadora!$F$11,F29-G29,"")</f>
        <v>788.64262324661468</v>
      </c>
      <c r="I29">
        <f>IF(A29&lt;=Calculadora!$F$11,ROUNDUP(A29/12,0),"")</f>
        <v>1</v>
      </c>
      <c r="J29" t="str">
        <f>IF(A29&lt;=Calculadora!$F$11,IF(AND(Calculadora!$B$14&gt;0,F29&gt;=Calculadora!$B$14),1,""),"")</f>
        <v/>
      </c>
    </row>
    <row r="30" spans="1:10" x14ac:dyDescent="0.3">
      <c r="A30">
        <v>8</v>
      </c>
      <c r="B30" s="18">
        <f>IF(A30&lt;=Calculadora!$F$11,DATE(YEAR(Calculadora!$B$16),MONTH(Calculadora!$B$16)+A30-1,DAY(Calculadora!$B$16)),"")</f>
        <v>46357</v>
      </c>
      <c r="C30">
        <f>IF(A30&lt;=Calculadora!$F$11,F29,"")</f>
        <v>20713.642623246615</v>
      </c>
      <c r="D30" s="17">
        <f>IF(A30&lt;=Calculadora!$F$11,IF(Calculadora!$F$13=1,IF(MOD(A30-1,Calculadora!$F$12)=0,Calculadora!$B$7,0),IF(MOD(A30,Calculadora!$F$12)=0,Calculadora!$B$7,0)),"")</f>
        <v>275</v>
      </c>
      <c r="E30">
        <f>IF(A30&lt;=Calculadora!$F$11,IF(Calculadora!$F$13=1,(C30+D30)*Calculadora!$F$9,C30*Calculadora!$F$9),"")</f>
        <v>121.8376644918534</v>
      </c>
      <c r="F30">
        <f>IF(A30&lt;=Calculadora!$F$11,IF(Calculadora!$F$13=1,C30+D30+E30,C30+E30+D30),"")</f>
        <v>21110.480287738468</v>
      </c>
      <c r="G30">
        <f>IF(A30&lt;=Calculadora!$F$11,G29+D30,"")</f>
        <v>20200</v>
      </c>
      <c r="H30">
        <f>IF(A30&lt;=Calculadora!$F$11,F30-G30,"")</f>
        <v>910.48028773846818</v>
      </c>
      <c r="I30">
        <f>IF(A30&lt;=Calculadora!$F$11,ROUNDUP(A30/12,0),"")</f>
        <v>1</v>
      </c>
      <c r="J30" t="str">
        <f>IF(A30&lt;=Calculadora!$F$11,IF(AND(Calculadora!$B$14&gt;0,F30&gt;=Calculadora!$B$14),1,""),"")</f>
        <v/>
      </c>
    </row>
    <row r="31" spans="1:10" x14ac:dyDescent="0.3">
      <c r="A31">
        <v>9</v>
      </c>
      <c r="B31" s="18">
        <f>IF(A31&lt;=Calculadora!$F$11,DATE(YEAR(Calculadora!$B$16),MONTH(Calculadora!$B$16)+A31-1,DAY(Calculadora!$B$16)),"")</f>
        <v>46388</v>
      </c>
      <c r="C31">
        <f>IF(A31&lt;=Calculadora!$F$11,F30,"")</f>
        <v>21110.480287738468</v>
      </c>
      <c r="D31" s="17">
        <f>IF(A31&lt;=Calculadora!$F$11,IF(Calculadora!$F$13=1,IF(MOD(A31-1,Calculadora!$F$12)=0,Calculadora!$B$7,0),IF(MOD(A31,Calculadora!$F$12)=0,Calculadora!$B$7,0)),"")</f>
        <v>275</v>
      </c>
      <c r="E31">
        <f>IF(A31&lt;=Calculadora!$F$11,IF(Calculadora!$F$13=1,(C31+D31)*Calculadora!$F$9,C31*Calculadora!$F$9),"")</f>
        <v>124.17186399039196</v>
      </c>
      <c r="F31">
        <f>IF(A31&lt;=Calculadora!$F$11,IF(Calculadora!$F$13=1,C31+D31+E31,C31+E31+D31),"")</f>
        <v>21509.65215172886</v>
      </c>
      <c r="G31">
        <f>IF(A31&lt;=Calculadora!$F$11,G30+D31,"")</f>
        <v>20475</v>
      </c>
      <c r="H31">
        <f>IF(A31&lt;=Calculadora!$F$11,F31-G31,"")</f>
        <v>1034.6521517288602</v>
      </c>
      <c r="I31">
        <f>IF(A31&lt;=Calculadora!$F$11,ROUNDUP(A31/12,0),"")</f>
        <v>1</v>
      </c>
      <c r="J31" t="str">
        <f>IF(A31&lt;=Calculadora!$F$11,IF(AND(Calculadora!$B$14&gt;0,F31&gt;=Calculadora!$B$14),1,""),"")</f>
        <v/>
      </c>
    </row>
    <row r="32" spans="1:10" x14ac:dyDescent="0.3">
      <c r="A32">
        <v>10</v>
      </c>
      <c r="B32" s="18">
        <f>IF(A32&lt;=Calculadora!$F$11,DATE(YEAR(Calculadora!$B$16),MONTH(Calculadora!$B$16)+A32-1,DAY(Calculadora!$B$16)),"")</f>
        <v>46419</v>
      </c>
      <c r="C32">
        <f>IF(A32&lt;=Calculadora!$F$11,F31,"")</f>
        <v>21509.65215172886</v>
      </c>
      <c r="D32" s="17">
        <f>IF(A32&lt;=Calculadora!$F$11,IF(Calculadora!$F$13=1,IF(MOD(A32-1,Calculadora!$F$12)=0,Calculadora!$B$7,0),IF(MOD(A32,Calculadora!$F$12)=0,Calculadora!$B$7,0)),"")</f>
        <v>275</v>
      </c>
      <c r="E32">
        <f>IF(A32&lt;=Calculadora!$F$11,IF(Calculadora!$F$13=1,(C32+D32)*Calculadora!$F$9,C32*Calculadora!$F$9),"")</f>
        <v>126.5197932524749</v>
      </c>
      <c r="F32">
        <f>IF(A32&lt;=Calculadora!$F$11,IF(Calculadora!$F$13=1,C32+D32+E32,C32+E32+D32),"")</f>
        <v>21911.171944981335</v>
      </c>
      <c r="G32">
        <f>IF(A32&lt;=Calculadora!$F$11,G31+D32,"")</f>
        <v>20750</v>
      </c>
      <c r="H32">
        <f>IF(A32&lt;=Calculadora!$F$11,F32-G32,"")</f>
        <v>1161.1719449813354</v>
      </c>
      <c r="I32">
        <f>IF(A32&lt;=Calculadora!$F$11,ROUNDUP(A32/12,0),"")</f>
        <v>1</v>
      </c>
      <c r="J32" t="str">
        <f>IF(A32&lt;=Calculadora!$F$11,IF(AND(Calculadora!$B$14&gt;0,F32&gt;=Calculadora!$B$14),1,""),"")</f>
        <v/>
      </c>
    </row>
    <row r="33" spans="1:10" x14ac:dyDescent="0.3">
      <c r="A33">
        <v>11</v>
      </c>
      <c r="B33" s="18">
        <f>IF(A33&lt;=Calculadora!$F$11,DATE(YEAR(Calculadora!$B$16),MONTH(Calculadora!$B$16)+A33-1,DAY(Calculadora!$B$16)),"")</f>
        <v>46447</v>
      </c>
      <c r="C33">
        <f>IF(A33&lt;=Calculadora!$F$11,F32,"")</f>
        <v>21911.171944981335</v>
      </c>
      <c r="D33" s="17">
        <f>IF(A33&lt;=Calculadora!$F$11,IF(Calculadora!$F$13=1,IF(MOD(A33-1,Calculadora!$F$12)=0,Calculadora!$B$7,0),IF(MOD(A33,Calculadora!$F$12)=0,Calculadora!$B$7,0)),"")</f>
        <v>275</v>
      </c>
      <c r="E33">
        <f>IF(A33&lt;=Calculadora!$F$11,IF(Calculadora!$F$13=1,(C33+D33)*Calculadora!$F$9,C33*Calculadora!$F$9),"")</f>
        <v>128.8815330365837</v>
      </c>
      <c r="F33">
        <f>IF(A33&lt;=Calculadora!$F$11,IF(Calculadora!$F$13=1,C33+D33+E33,C33+E33+D33),"")</f>
        <v>22315.053478017919</v>
      </c>
      <c r="G33">
        <f>IF(A33&lt;=Calculadora!$F$11,G32+D33,"")</f>
        <v>21025</v>
      </c>
      <c r="H33">
        <f>IF(A33&lt;=Calculadora!$F$11,F33-G33,"")</f>
        <v>1290.0534780179187</v>
      </c>
      <c r="I33">
        <f>IF(A33&lt;=Calculadora!$F$11,ROUNDUP(A33/12,0),"")</f>
        <v>1</v>
      </c>
      <c r="J33" t="str">
        <f>IF(A33&lt;=Calculadora!$F$11,IF(AND(Calculadora!$B$14&gt;0,F33&gt;=Calculadora!$B$14),1,""),"")</f>
        <v/>
      </c>
    </row>
    <row r="34" spans="1:10" x14ac:dyDescent="0.3">
      <c r="A34">
        <v>12</v>
      </c>
      <c r="B34" s="18">
        <f>IF(A34&lt;=Calculadora!$F$11,DATE(YEAR(Calculadora!$B$16),MONTH(Calculadora!$B$16)+A34-1,DAY(Calculadora!$B$16)),"")</f>
        <v>46478</v>
      </c>
      <c r="C34">
        <f>IF(A34&lt;=Calculadora!$F$11,F33,"")</f>
        <v>22315.053478017919</v>
      </c>
      <c r="D34" s="17">
        <f>IF(A34&lt;=Calculadora!$F$11,IF(Calculadora!$F$13=1,IF(MOD(A34-1,Calculadora!$F$12)=0,Calculadora!$B$7,0),IF(MOD(A34,Calculadora!$F$12)=0,Calculadora!$B$7,0)),"")</f>
        <v>275</v>
      </c>
      <c r="E34">
        <f>IF(A34&lt;=Calculadora!$F$11,IF(Calculadora!$F$13=1,(C34+D34)*Calculadora!$F$9,C34*Calculadora!$F$9),"")</f>
        <v>131.25716457622133</v>
      </c>
      <c r="F34">
        <f>IF(A34&lt;=Calculadora!$F$11,IF(Calculadora!$F$13=1,C34+D34+E34,C34+E34+D34),"")</f>
        <v>22721.310642594141</v>
      </c>
      <c r="G34">
        <f>IF(A34&lt;=Calculadora!$F$11,G33+D34,"")</f>
        <v>21300</v>
      </c>
      <c r="H34">
        <f>IF(A34&lt;=Calculadora!$F$11,F34-G34,"")</f>
        <v>1421.3106425941405</v>
      </c>
      <c r="I34">
        <f>IF(A34&lt;=Calculadora!$F$11,ROUNDUP(A34/12,0),"")</f>
        <v>1</v>
      </c>
      <c r="J34" t="str">
        <f>IF(A34&lt;=Calculadora!$F$11,IF(AND(Calculadora!$B$14&gt;0,F34&gt;=Calculadora!$B$14),1,""),"")</f>
        <v/>
      </c>
    </row>
    <row r="35" spans="1:10" x14ac:dyDescent="0.3">
      <c r="A35">
        <v>13</v>
      </c>
      <c r="B35" s="18">
        <f>IF(A35&lt;=Calculadora!$F$11,DATE(YEAR(Calculadora!$B$16),MONTH(Calculadora!$B$16)+A35-1,DAY(Calculadora!$B$16)),"")</f>
        <v>46508</v>
      </c>
      <c r="C35">
        <f>IF(A35&lt;=Calculadora!$F$11,F34,"")</f>
        <v>22721.310642594141</v>
      </c>
      <c r="D35" s="17">
        <f>IF(A35&lt;=Calculadora!$F$11,IF(Calculadora!$F$13=1,IF(MOD(A35-1,Calculadora!$F$12)=0,Calculadora!$B$7,0),IF(MOD(A35,Calculadora!$F$12)=0,Calculadora!$B$7,0)),"")</f>
        <v>275</v>
      </c>
      <c r="E35">
        <f>IF(A35&lt;=Calculadora!$F$11,IF(Calculadora!$F$13=1,(C35+D35)*Calculadora!$F$9,C35*Calculadora!$F$9),"")</f>
        <v>133.64676958270624</v>
      </c>
      <c r="F35">
        <f>IF(A35&lt;=Calculadora!$F$11,IF(Calculadora!$F$13=1,C35+D35+E35,C35+E35+D35),"")</f>
        <v>23129.957412176846</v>
      </c>
      <c r="G35">
        <f>IF(A35&lt;=Calculadora!$F$11,G34+D35,"")</f>
        <v>21575</v>
      </c>
      <c r="H35">
        <f>IF(A35&lt;=Calculadora!$F$11,F35-G35,"")</f>
        <v>1554.9574121768455</v>
      </c>
      <c r="I35">
        <f>IF(A35&lt;=Calculadora!$F$11,ROUNDUP(A35/12,0),"")</f>
        <v>2</v>
      </c>
      <c r="J35" t="str">
        <f>IF(A35&lt;=Calculadora!$F$11,IF(AND(Calculadora!$B$14&gt;0,F35&gt;=Calculadora!$B$14),1,""),"")</f>
        <v/>
      </c>
    </row>
    <row r="36" spans="1:10" x14ac:dyDescent="0.3">
      <c r="A36">
        <v>14</v>
      </c>
      <c r="B36" s="18">
        <f>IF(A36&lt;=Calculadora!$F$11,DATE(YEAR(Calculadora!$B$16),MONTH(Calculadora!$B$16)+A36-1,DAY(Calculadora!$B$16)),"")</f>
        <v>46539</v>
      </c>
      <c r="C36">
        <f>IF(A36&lt;=Calculadora!$F$11,F35,"")</f>
        <v>23129.957412176846</v>
      </c>
      <c r="D36" s="17">
        <f>IF(A36&lt;=Calculadora!$F$11,IF(Calculadora!$F$13=1,IF(MOD(A36-1,Calculadora!$F$12)=0,Calculadora!$B$7,0),IF(MOD(A36,Calculadora!$F$12)=0,Calculadora!$B$7,0)),"")</f>
        <v>275</v>
      </c>
      <c r="E36">
        <f>IF(A36&lt;=Calculadora!$F$11,IF(Calculadora!$F$13=1,(C36+D36)*Calculadora!$F$9,C36*Calculadora!$F$9),"")</f>
        <v>136.05043024798294</v>
      </c>
      <c r="F36">
        <f>IF(A36&lt;=Calculadora!$F$11,IF(Calculadora!$F$13=1,C36+D36+E36,C36+E36+D36),"")</f>
        <v>23541.007842424828</v>
      </c>
      <c r="G36">
        <f>IF(A36&lt;=Calculadora!$F$11,G35+D36,"")</f>
        <v>21850</v>
      </c>
      <c r="H36">
        <f>IF(A36&lt;=Calculadora!$F$11,F36-G36,"")</f>
        <v>1691.0078424248277</v>
      </c>
      <c r="I36">
        <f>IF(A36&lt;=Calculadora!$F$11,ROUNDUP(A36/12,0),"")</f>
        <v>2</v>
      </c>
      <c r="J36" t="str">
        <f>IF(A36&lt;=Calculadora!$F$11,IF(AND(Calculadora!$B$14&gt;0,F36&gt;=Calculadora!$B$14),1,""),"")</f>
        <v/>
      </c>
    </row>
    <row r="37" spans="1:10" x14ac:dyDescent="0.3">
      <c r="A37">
        <v>15</v>
      </c>
      <c r="B37" s="18">
        <f>IF(A37&lt;=Calculadora!$F$11,DATE(YEAR(Calculadora!$B$16),MONTH(Calculadora!$B$16)+A37-1,DAY(Calculadora!$B$16)),"")</f>
        <v>46569</v>
      </c>
      <c r="C37">
        <f>IF(A37&lt;=Calculadora!$F$11,F36,"")</f>
        <v>23541.007842424828</v>
      </c>
      <c r="D37" s="17">
        <f>IF(A37&lt;=Calculadora!$F$11,IF(Calculadora!$F$13=1,IF(MOD(A37-1,Calculadora!$F$12)=0,Calculadora!$B$7,0),IF(MOD(A37,Calculadora!$F$12)=0,Calculadora!$B$7,0)),"")</f>
        <v>275</v>
      </c>
      <c r="E37">
        <f>IF(A37&lt;=Calculadora!$F$11,IF(Calculadora!$F$13=1,(C37+D37)*Calculadora!$F$9,C37*Calculadora!$F$9),"")</f>
        <v>138.46822924744913</v>
      </c>
      <c r="F37">
        <f>IF(A37&lt;=Calculadora!$F$11,IF(Calculadora!$F$13=1,C37+D37+E37,C37+E37+D37),"")</f>
        <v>23954.476071672278</v>
      </c>
      <c r="G37">
        <f>IF(A37&lt;=Calculadora!$F$11,G36+D37,"")</f>
        <v>22125</v>
      </c>
      <c r="H37">
        <f>IF(A37&lt;=Calculadora!$F$11,F37-G37,"")</f>
        <v>1829.4760716722776</v>
      </c>
      <c r="I37">
        <f>IF(A37&lt;=Calculadora!$F$11,ROUNDUP(A37/12,0),"")</f>
        <v>2</v>
      </c>
      <c r="J37" t="str">
        <f>IF(A37&lt;=Calculadora!$F$11,IF(AND(Calculadora!$B$14&gt;0,F37&gt;=Calculadora!$B$14),1,""),"")</f>
        <v/>
      </c>
    </row>
    <row r="38" spans="1:10" x14ac:dyDescent="0.3">
      <c r="A38">
        <v>16</v>
      </c>
      <c r="B38" s="18">
        <f>IF(A38&lt;=Calculadora!$F$11,DATE(YEAR(Calculadora!$B$16),MONTH(Calculadora!$B$16)+A38-1,DAY(Calculadora!$B$16)),"")</f>
        <v>46600</v>
      </c>
      <c r="C38">
        <f>IF(A38&lt;=Calculadora!$F$11,F37,"")</f>
        <v>23954.476071672278</v>
      </c>
      <c r="D38" s="17">
        <f>IF(A38&lt;=Calculadora!$F$11,IF(Calculadora!$F$13=1,IF(MOD(A38-1,Calculadora!$F$12)=0,Calculadora!$B$7,0),IF(MOD(A38,Calculadora!$F$12)=0,Calculadora!$B$7,0)),"")</f>
        <v>275</v>
      </c>
      <c r="E38">
        <f>IF(A38&lt;=Calculadora!$F$11,IF(Calculadora!$F$13=1,(C38+D38)*Calculadora!$F$9,C38*Calculadora!$F$9),"")</f>
        <v>140.90024974279916</v>
      </c>
      <c r="F38">
        <f>IF(A38&lt;=Calculadora!$F$11,IF(Calculadora!$F$13=1,C38+D38+E38,C38+E38+D38),"")</f>
        <v>24370.376321415079</v>
      </c>
      <c r="G38">
        <f>IF(A38&lt;=Calculadora!$F$11,G37+D38,"")</f>
        <v>22400</v>
      </c>
      <c r="H38">
        <f>IF(A38&lt;=Calculadora!$F$11,F38-G38,"")</f>
        <v>1970.3763214150786</v>
      </c>
      <c r="I38">
        <f>IF(A38&lt;=Calculadora!$F$11,ROUNDUP(A38/12,0),"")</f>
        <v>2</v>
      </c>
      <c r="J38" t="str">
        <f>IF(A38&lt;=Calculadora!$F$11,IF(AND(Calculadora!$B$14&gt;0,F38&gt;=Calculadora!$B$14),1,""),"")</f>
        <v/>
      </c>
    </row>
    <row r="39" spans="1:10" x14ac:dyDescent="0.3">
      <c r="A39">
        <v>17</v>
      </c>
      <c r="B39" s="18">
        <f>IF(A39&lt;=Calculadora!$F$11,DATE(YEAR(Calculadora!$B$16),MONTH(Calculadora!$B$16)+A39-1,DAY(Calculadora!$B$16)),"")</f>
        <v>46631</v>
      </c>
      <c r="C39">
        <f>IF(A39&lt;=Calculadora!$F$11,F38,"")</f>
        <v>24370.376321415079</v>
      </c>
      <c r="D39" s="17">
        <f>IF(A39&lt;=Calculadora!$F$11,IF(Calculadora!$F$13=1,IF(MOD(A39-1,Calculadora!$F$12)=0,Calculadora!$B$7,0),IF(MOD(A39,Calculadora!$F$12)=0,Calculadora!$B$7,0)),"")</f>
        <v>275</v>
      </c>
      <c r="E39">
        <f>IF(A39&lt;=Calculadora!$F$11,IF(Calculadora!$F$13=1,(C39+D39)*Calculadora!$F$9,C39*Calculadora!$F$9),"")</f>
        <v>143.34657538488457</v>
      </c>
      <c r="F39">
        <f>IF(A39&lt;=Calculadora!$F$11,IF(Calculadora!$F$13=1,C39+D39+E39,C39+E39+D39),"")</f>
        <v>24788.722896799962</v>
      </c>
      <c r="G39">
        <f>IF(A39&lt;=Calculadora!$F$11,G38+D39,"")</f>
        <v>22675</v>
      </c>
      <c r="H39">
        <f>IF(A39&lt;=Calculadora!$F$11,F39-G39,"")</f>
        <v>2113.7228967999617</v>
      </c>
      <c r="I39">
        <f>IF(A39&lt;=Calculadora!$F$11,ROUNDUP(A39/12,0),"")</f>
        <v>2</v>
      </c>
      <c r="J39" t="str">
        <f>IF(A39&lt;=Calculadora!$F$11,IF(AND(Calculadora!$B$14&gt;0,F39&gt;=Calculadora!$B$14),1,""),"")</f>
        <v/>
      </c>
    </row>
    <row r="40" spans="1:10" x14ac:dyDescent="0.3">
      <c r="A40">
        <v>18</v>
      </c>
      <c r="B40" s="18">
        <f>IF(A40&lt;=Calculadora!$F$11,DATE(YEAR(Calculadora!$B$16),MONTH(Calculadora!$B$16)+A40-1,DAY(Calculadora!$B$16)),"")</f>
        <v>46661</v>
      </c>
      <c r="C40">
        <f>IF(A40&lt;=Calculadora!$F$11,F39,"")</f>
        <v>24788.722896799962</v>
      </c>
      <c r="D40" s="17">
        <f>IF(A40&lt;=Calculadora!$F$11,IF(Calculadora!$F$13=1,IF(MOD(A40-1,Calculadora!$F$12)=0,Calculadora!$B$7,0),IF(MOD(A40,Calculadora!$F$12)=0,Calculadora!$B$7,0)),"")</f>
        <v>275</v>
      </c>
      <c r="E40">
        <f>IF(A40&lt;=Calculadora!$F$11,IF(Calculadora!$F$13=1,(C40+D40)*Calculadora!$F$9,C40*Calculadora!$F$9),"")</f>
        <v>145.80729031659126</v>
      </c>
      <c r="F40">
        <f>IF(A40&lt;=Calculadora!$F$11,IF(Calculadora!$F$13=1,C40+D40+E40,C40+E40+D40),"")</f>
        <v>25209.530187116554</v>
      </c>
      <c r="G40">
        <f>IF(A40&lt;=Calculadora!$F$11,G39+D40,"")</f>
        <v>22950</v>
      </c>
      <c r="H40">
        <f>IF(A40&lt;=Calculadora!$F$11,F40-G40,"")</f>
        <v>2259.5301871165539</v>
      </c>
      <c r="I40">
        <f>IF(A40&lt;=Calculadora!$F$11,ROUNDUP(A40/12,0),"")</f>
        <v>2</v>
      </c>
      <c r="J40" t="str">
        <f>IF(A40&lt;=Calculadora!$F$11,IF(AND(Calculadora!$B$14&gt;0,F40&gt;=Calculadora!$B$14),1,""),"")</f>
        <v/>
      </c>
    </row>
    <row r="41" spans="1:10" x14ac:dyDescent="0.3">
      <c r="A41">
        <v>19</v>
      </c>
      <c r="B41" s="18">
        <f>IF(A41&lt;=Calculadora!$F$11,DATE(YEAR(Calculadora!$B$16),MONTH(Calculadora!$B$16)+A41-1,DAY(Calculadora!$B$16)),"")</f>
        <v>46692</v>
      </c>
      <c r="C41">
        <f>IF(A41&lt;=Calculadora!$F$11,F40,"")</f>
        <v>25209.530187116554</v>
      </c>
      <c r="D41" s="17">
        <f>IF(A41&lt;=Calculadora!$F$11,IF(Calculadora!$F$13=1,IF(MOD(A41-1,Calculadora!$F$12)=0,Calculadora!$B$7,0),IF(MOD(A41,Calculadora!$F$12)=0,Calculadora!$B$7,0)),"")</f>
        <v>275</v>
      </c>
      <c r="E41">
        <f>IF(A41&lt;=Calculadora!$F$11,IF(Calculadora!$F$13=1,(C41+D41)*Calculadora!$F$9,C41*Calculadora!$F$9),"")</f>
        <v>148.28247917573376</v>
      </c>
      <c r="F41">
        <f>IF(A41&lt;=Calculadora!$F$11,IF(Calculadora!$F$13=1,C41+D41+E41,C41+E41+D41),"")</f>
        <v>25632.812666292288</v>
      </c>
      <c r="G41">
        <f>IF(A41&lt;=Calculadora!$F$11,G40+D41,"")</f>
        <v>23225</v>
      </c>
      <c r="H41">
        <f>IF(A41&lt;=Calculadora!$F$11,F41-G41,"")</f>
        <v>2407.8126662922878</v>
      </c>
      <c r="I41">
        <f>IF(A41&lt;=Calculadora!$F$11,ROUNDUP(A41/12,0),"")</f>
        <v>2</v>
      </c>
      <c r="J41" t="str">
        <f>IF(A41&lt;=Calculadora!$F$11,IF(AND(Calculadora!$B$14&gt;0,F41&gt;=Calculadora!$B$14),1,""),"")</f>
        <v/>
      </c>
    </row>
    <row r="42" spans="1:10" x14ac:dyDescent="0.3">
      <c r="A42">
        <v>20</v>
      </c>
      <c r="B42" s="18">
        <f>IF(A42&lt;=Calculadora!$F$11,DATE(YEAR(Calculadora!$B$16),MONTH(Calculadora!$B$16)+A42-1,DAY(Calculadora!$B$16)),"")</f>
        <v>46722</v>
      </c>
      <c r="C42">
        <f>IF(A42&lt;=Calculadora!$F$11,F41,"")</f>
        <v>25632.812666292288</v>
      </c>
      <c r="D42" s="17">
        <f>IF(A42&lt;=Calculadora!$F$11,IF(Calculadora!$F$13=1,IF(MOD(A42-1,Calculadora!$F$12)=0,Calculadora!$B$7,0),IF(MOD(A42,Calculadora!$F$12)=0,Calculadora!$B$7,0)),"")</f>
        <v>275</v>
      </c>
      <c r="E42">
        <f>IF(A42&lt;=Calculadora!$F$11,IF(Calculadora!$F$13=1,(C42+D42)*Calculadora!$F$9,C42*Calculadora!$F$9),"")</f>
        <v>150.77222709796615</v>
      </c>
      <c r="F42">
        <f>IF(A42&lt;=Calculadora!$F$11,IF(Calculadora!$F$13=1,C42+D42+E42,C42+E42+D42),"")</f>
        <v>26058.584893390253</v>
      </c>
      <c r="G42">
        <f>IF(A42&lt;=Calculadora!$F$11,G41+D42,"")</f>
        <v>23500</v>
      </c>
      <c r="H42">
        <f>IF(A42&lt;=Calculadora!$F$11,F42-G42,"")</f>
        <v>2558.5848933902525</v>
      </c>
      <c r="I42">
        <f>IF(A42&lt;=Calculadora!$F$11,ROUNDUP(A42/12,0),"")</f>
        <v>2</v>
      </c>
      <c r="J42" t="str">
        <f>IF(A42&lt;=Calculadora!$F$11,IF(AND(Calculadora!$B$14&gt;0,F42&gt;=Calculadora!$B$14),1,""),"")</f>
        <v/>
      </c>
    </row>
    <row r="43" spans="1:10" x14ac:dyDescent="0.3">
      <c r="A43">
        <v>21</v>
      </c>
      <c r="B43" s="18">
        <f>IF(A43&lt;=Calculadora!$F$11,DATE(YEAR(Calculadora!$B$16),MONTH(Calculadora!$B$16)+A43-1,DAY(Calculadora!$B$16)),"")</f>
        <v>46753</v>
      </c>
      <c r="C43">
        <f>IF(A43&lt;=Calculadora!$F$11,F42,"")</f>
        <v>26058.584893390253</v>
      </c>
      <c r="D43" s="17">
        <f>IF(A43&lt;=Calculadora!$F$11,IF(Calculadora!$F$13=1,IF(MOD(A43-1,Calculadora!$F$12)=0,Calculadora!$B$7,0),IF(MOD(A43,Calculadora!$F$12)=0,Calculadora!$B$7,0)),"")</f>
        <v>275</v>
      </c>
      <c r="E43">
        <f>IF(A43&lt;=Calculadora!$F$11,IF(Calculadora!$F$13=1,(C43+D43)*Calculadora!$F$9,C43*Calculadora!$F$9),"")</f>
        <v>153.27661971971065</v>
      </c>
      <c r="F43">
        <f>IF(A43&lt;=Calculadora!$F$11,IF(Calculadora!$F$13=1,C43+D43+E43,C43+E43+D43),"")</f>
        <v>26486.861513109965</v>
      </c>
      <c r="G43">
        <f>IF(A43&lt;=Calculadora!$F$11,G42+D43,"")</f>
        <v>23775</v>
      </c>
      <c r="H43">
        <f>IF(A43&lt;=Calculadora!$F$11,F43-G43,"")</f>
        <v>2711.861513109965</v>
      </c>
      <c r="I43">
        <f>IF(A43&lt;=Calculadora!$F$11,ROUNDUP(A43/12,0),"")</f>
        <v>2</v>
      </c>
      <c r="J43" t="str">
        <f>IF(A43&lt;=Calculadora!$F$11,IF(AND(Calculadora!$B$14&gt;0,F43&gt;=Calculadora!$B$14),1,""),"")</f>
        <v/>
      </c>
    </row>
    <row r="44" spans="1:10" x14ac:dyDescent="0.3">
      <c r="A44">
        <v>22</v>
      </c>
      <c r="B44" s="18">
        <f>IF(A44&lt;=Calculadora!$F$11,DATE(YEAR(Calculadora!$B$16),MONTH(Calculadora!$B$16)+A44-1,DAY(Calculadora!$B$16)),"")</f>
        <v>46784</v>
      </c>
      <c r="C44">
        <f>IF(A44&lt;=Calculadora!$F$11,F43,"")</f>
        <v>26486.861513109965</v>
      </c>
      <c r="D44" s="17">
        <f>IF(A44&lt;=Calculadora!$F$11,IF(Calculadora!$F$13=1,IF(MOD(A44-1,Calculadora!$F$12)=0,Calculadora!$B$7,0),IF(MOD(A44,Calculadora!$F$12)=0,Calculadora!$B$7,0)),"")</f>
        <v>275</v>
      </c>
      <c r="E44">
        <f>IF(A44&lt;=Calculadora!$F$11,IF(Calculadora!$F$13=1,(C44+D44)*Calculadora!$F$9,C44*Calculadora!$F$9),"")</f>
        <v>155.79574318110292</v>
      </c>
      <c r="F44">
        <f>IF(A44&lt;=Calculadora!$F$11,IF(Calculadora!$F$13=1,C44+D44+E44,C44+E44+D44),"")</f>
        <v>26917.65725629107</v>
      </c>
      <c r="G44">
        <f>IF(A44&lt;=Calculadora!$F$11,G43+D44,"")</f>
        <v>24050</v>
      </c>
      <c r="H44">
        <f>IF(A44&lt;=Calculadora!$F$11,F44-G44,"")</f>
        <v>2867.6572562910696</v>
      </c>
      <c r="I44">
        <f>IF(A44&lt;=Calculadora!$F$11,ROUNDUP(A44/12,0),"")</f>
        <v>2</v>
      </c>
      <c r="J44" t="str">
        <f>IF(A44&lt;=Calculadora!$F$11,IF(AND(Calculadora!$B$14&gt;0,F44&gt;=Calculadora!$B$14),1,""),"")</f>
        <v/>
      </c>
    </row>
    <row r="45" spans="1:10" x14ac:dyDescent="0.3">
      <c r="A45">
        <v>23</v>
      </c>
      <c r="B45" s="18">
        <f>IF(A45&lt;=Calculadora!$F$11,DATE(YEAR(Calculadora!$B$16),MONTH(Calculadora!$B$16)+A45-1,DAY(Calculadora!$B$16)),"")</f>
        <v>46813</v>
      </c>
      <c r="C45">
        <f>IF(A45&lt;=Calculadora!$F$11,F44,"")</f>
        <v>26917.65725629107</v>
      </c>
      <c r="D45" s="17">
        <f>IF(A45&lt;=Calculadora!$F$11,IF(Calculadora!$F$13=1,IF(MOD(A45-1,Calculadora!$F$12)=0,Calculadora!$B$7,0),IF(MOD(A45,Calculadora!$F$12)=0,Calculadora!$B$7,0)),"")</f>
        <v>275</v>
      </c>
      <c r="E45">
        <f>IF(A45&lt;=Calculadora!$F$11,IF(Calculadora!$F$13=1,(C45+D45)*Calculadora!$F$9,C45*Calculadora!$F$9),"")</f>
        <v>158.32968412895497</v>
      </c>
      <c r="F45">
        <f>IF(A45&lt;=Calculadora!$F$11,IF(Calculadora!$F$13=1,C45+D45+E45,C45+E45+D45),"")</f>
        <v>27350.986940420025</v>
      </c>
      <c r="G45">
        <f>IF(A45&lt;=Calculadora!$F$11,G44+D45,"")</f>
        <v>24325</v>
      </c>
      <c r="H45">
        <f>IF(A45&lt;=Calculadora!$F$11,F45-G45,"")</f>
        <v>3025.9869404200253</v>
      </c>
      <c r="I45">
        <f>IF(A45&lt;=Calculadora!$F$11,ROUNDUP(A45/12,0),"")</f>
        <v>2</v>
      </c>
      <c r="J45" t="str">
        <f>IF(A45&lt;=Calculadora!$F$11,IF(AND(Calculadora!$B$14&gt;0,F45&gt;=Calculadora!$B$14),1,""),"")</f>
        <v/>
      </c>
    </row>
    <row r="46" spans="1:10" x14ac:dyDescent="0.3">
      <c r="A46">
        <v>24</v>
      </c>
      <c r="B46" s="18">
        <f>IF(A46&lt;=Calculadora!$F$11,DATE(YEAR(Calculadora!$B$16),MONTH(Calculadora!$B$16)+A46-1,DAY(Calculadora!$B$16)),"")</f>
        <v>46844</v>
      </c>
      <c r="C46">
        <f>IF(A46&lt;=Calculadora!$F$11,F45,"")</f>
        <v>27350.986940420025</v>
      </c>
      <c r="D46" s="17">
        <f>IF(A46&lt;=Calculadora!$F$11,IF(Calculadora!$F$13=1,IF(MOD(A46-1,Calculadora!$F$12)=0,Calculadora!$B$7,0),IF(MOD(A46,Calculadora!$F$12)=0,Calculadora!$B$7,0)),"")</f>
        <v>275</v>
      </c>
      <c r="E46">
        <f>IF(A46&lt;=Calculadora!$F$11,IF(Calculadora!$F$13=1,(C46+D46)*Calculadora!$F$9,C46*Calculadora!$F$9),"")</f>
        <v>160.87852971973544</v>
      </c>
      <c r="F46">
        <f>IF(A46&lt;=Calculadora!$F$11,IF(Calculadora!$F$13=1,C46+D46+E46,C46+E46+D46),"")</f>
        <v>27786.865470139761</v>
      </c>
      <c r="G46">
        <f>IF(A46&lt;=Calculadora!$F$11,G45+D46,"")</f>
        <v>24600</v>
      </c>
      <c r="H46">
        <f>IF(A46&lt;=Calculadora!$F$11,F46-G46,"")</f>
        <v>3186.8654701397609</v>
      </c>
      <c r="I46">
        <f>IF(A46&lt;=Calculadora!$F$11,ROUNDUP(A46/12,0),"")</f>
        <v>2</v>
      </c>
      <c r="J46" t="str">
        <f>IF(A46&lt;=Calculadora!$F$11,IF(AND(Calculadora!$B$14&gt;0,F46&gt;=Calculadora!$B$14),1,""),"")</f>
        <v/>
      </c>
    </row>
    <row r="47" spans="1:10" x14ac:dyDescent="0.3">
      <c r="A47">
        <v>25</v>
      </c>
      <c r="B47" s="18">
        <f>IF(A47&lt;=Calculadora!$F$11,DATE(YEAR(Calculadora!$B$16),MONTH(Calculadora!$B$16)+A47-1,DAY(Calculadora!$B$16)),"")</f>
        <v>46874</v>
      </c>
      <c r="C47">
        <f>IF(A47&lt;=Calculadora!$F$11,F46,"")</f>
        <v>27786.865470139761</v>
      </c>
      <c r="D47" s="17">
        <f>IF(A47&lt;=Calculadora!$F$11,IF(Calculadora!$F$13=1,IF(MOD(A47-1,Calculadora!$F$12)=0,Calculadora!$B$7,0),IF(MOD(A47,Calculadora!$F$12)=0,Calculadora!$B$7,0)),"")</f>
        <v>275</v>
      </c>
      <c r="E47">
        <f>IF(A47&lt;=Calculadora!$F$11,IF(Calculadora!$F$13=1,(C47+D47)*Calculadora!$F$9,C47*Calculadora!$F$9),"")</f>
        <v>163.44236762256739</v>
      </c>
      <c r="F47">
        <f>IF(A47&lt;=Calculadora!$F$11,IF(Calculadora!$F$13=1,C47+D47+E47,C47+E47+D47),"")</f>
        <v>28225.307837762328</v>
      </c>
      <c r="G47">
        <f>IF(A47&lt;=Calculadora!$F$11,G46+D47,"")</f>
        <v>24875</v>
      </c>
      <c r="H47">
        <f>IF(A47&lt;=Calculadora!$F$11,F47-G47,"")</f>
        <v>3350.3078377623278</v>
      </c>
      <c r="I47">
        <f>IF(A47&lt;=Calculadora!$F$11,ROUNDUP(A47/12,0),"")</f>
        <v>3</v>
      </c>
      <c r="J47" t="str">
        <f>IF(A47&lt;=Calculadora!$F$11,IF(AND(Calculadora!$B$14&gt;0,F47&gt;=Calculadora!$B$14),1,""),"")</f>
        <v/>
      </c>
    </row>
    <row r="48" spans="1:10" x14ac:dyDescent="0.3">
      <c r="A48">
        <v>26</v>
      </c>
      <c r="B48" s="18">
        <f>IF(A48&lt;=Calculadora!$F$11,DATE(YEAR(Calculadora!$B$16),MONTH(Calculadora!$B$16)+A48-1,DAY(Calculadora!$B$16)),"")</f>
        <v>46905</v>
      </c>
      <c r="C48">
        <f>IF(A48&lt;=Calculadora!$F$11,F47,"")</f>
        <v>28225.307837762328</v>
      </c>
      <c r="D48" s="17">
        <f>IF(A48&lt;=Calculadora!$F$11,IF(Calculadora!$F$13=1,IF(MOD(A48-1,Calculadora!$F$12)=0,Calculadora!$B$7,0),IF(MOD(A48,Calculadora!$F$12)=0,Calculadora!$B$7,0)),"")</f>
        <v>275</v>
      </c>
      <c r="E48">
        <f>IF(A48&lt;=Calculadora!$F$11,IF(Calculadora!$F$13=1,(C48+D48)*Calculadora!$F$9,C48*Calculadora!$F$9),"")</f>
        <v>166.0212860222438</v>
      </c>
      <c r="F48">
        <f>IF(A48&lt;=Calculadora!$F$11,IF(Calculadora!$F$13=1,C48+D48+E48,C48+E48+D48),"")</f>
        <v>28666.329123784573</v>
      </c>
      <c r="G48">
        <f>IF(A48&lt;=Calculadora!$F$11,G47+D48,"")</f>
        <v>25150</v>
      </c>
      <c r="H48">
        <f>IF(A48&lt;=Calculadora!$F$11,F48-G48,"")</f>
        <v>3516.3291237845733</v>
      </c>
      <c r="I48">
        <f>IF(A48&lt;=Calculadora!$F$11,ROUNDUP(A48/12,0),"")</f>
        <v>3</v>
      </c>
      <c r="J48" t="str">
        <f>IF(A48&lt;=Calculadora!$F$11,IF(AND(Calculadora!$B$14&gt;0,F48&gt;=Calculadora!$B$14),1,""),"")</f>
        <v/>
      </c>
    </row>
    <row r="49" spans="1:10" x14ac:dyDescent="0.3">
      <c r="A49">
        <v>27</v>
      </c>
      <c r="B49" s="18">
        <f>IF(A49&lt;=Calculadora!$F$11,DATE(YEAR(Calculadora!$B$16),MONTH(Calculadora!$B$16)+A49-1,DAY(Calculadora!$B$16)),"")</f>
        <v>46935</v>
      </c>
      <c r="C49">
        <f>IF(A49&lt;=Calculadora!$F$11,F48,"")</f>
        <v>28666.329123784573</v>
      </c>
      <c r="D49" s="17">
        <f>IF(A49&lt;=Calculadora!$F$11,IF(Calculadora!$F$13=1,IF(MOD(A49-1,Calculadora!$F$12)=0,Calculadora!$B$7,0),IF(MOD(A49,Calculadora!$F$12)=0,Calculadora!$B$7,0)),"")</f>
        <v>275</v>
      </c>
      <c r="E49">
        <f>IF(A49&lt;=Calculadora!$F$11,IF(Calculadora!$F$13=1,(C49+D49)*Calculadora!$F$9,C49*Calculadora!$F$9),"")</f>
        <v>168.61537362226062</v>
      </c>
      <c r="F49">
        <f>IF(A49&lt;=Calculadora!$F$11,IF(Calculadora!$F$13=1,C49+D49+E49,C49+E49+D49),"")</f>
        <v>29109.944497406836</v>
      </c>
      <c r="G49">
        <f>IF(A49&lt;=Calculadora!$F$11,G48+D49,"")</f>
        <v>25425</v>
      </c>
      <c r="H49">
        <f>IF(A49&lt;=Calculadora!$F$11,F49-G49,"")</f>
        <v>3684.9444974068356</v>
      </c>
      <c r="I49">
        <f>IF(A49&lt;=Calculadora!$F$11,ROUNDUP(A49/12,0),"")</f>
        <v>3</v>
      </c>
      <c r="J49" t="str">
        <f>IF(A49&lt;=Calculadora!$F$11,IF(AND(Calculadora!$B$14&gt;0,F49&gt;=Calculadora!$B$14),1,""),"")</f>
        <v/>
      </c>
    </row>
    <row r="50" spans="1:10" x14ac:dyDescent="0.3">
      <c r="A50">
        <v>28</v>
      </c>
      <c r="B50" s="18">
        <f>IF(A50&lt;=Calculadora!$F$11,DATE(YEAR(Calculadora!$B$16),MONTH(Calculadora!$B$16)+A50-1,DAY(Calculadora!$B$16)),"")</f>
        <v>46966</v>
      </c>
      <c r="C50">
        <f>IF(A50&lt;=Calculadora!$F$11,F49,"")</f>
        <v>29109.944497406836</v>
      </c>
      <c r="D50" s="17">
        <f>IF(A50&lt;=Calculadora!$F$11,IF(Calculadora!$F$13=1,IF(MOD(A50-1,Calculadora!$F$12)=0,Calculadora!$B$7,0),IF(MOD(A50,Calculadora!$F$12)=0,Calculadora!$B$7,0)),"")</f>
        <v>275</v>
      </c>
      <c r="E50">
        <f>IF(A50&lt;=Calculadora!$F$11,IF(Calculadora!$F$13=1,(C50+D50)*Calculadora!$F$9,C50*Calculadora!$F$9),"")</f>
        <v>171.22471964786789</v>
      </c>
      <c r="F50">
        <f>IF(A50&lt;=Calculadora!$F$11,IF(Calculadora!$F$13=1,C50+D50+E50,C50+E50+D50),"")</f>
        <v>29556.169217054703</v>
      </c>
      <c r="G50">
        <f>IF(A50&lt;=Calculadora!$F$11,G49+D50,"")</f>
        <v>25700</v>
      </c>
      <c r="H50">
        <f>IF(A50&lt;=Calculadora!$F$11,F50-G50,"")</f>
        <v>3856.169217054703</v>
      </c>
      <c r="I50">
        <f>IF(A50&lt;=Calculadora!$F$11,ROUNDUP(A50/12,0),"")</f>
        <v>3</v>
      </c>
      <c r="J50" t="str">
        <f>IF(A50&lt;=Calculadora!$F$11,IF(AND(Calculadora!$B$14&gt;0,F50&gt;=Calculadora!$B$14),1,""),"")</f>
        <v/>
      </c>
    </row>
    <row r="51" spans="1:10" x14ac:dyDescent="0.3">
      <c r="A51">
        <v>29</v>
      </c>
      <c r="B51" s="18">
        <f>IF(A51&lt;=Calculadora!$F$11,DATE(YEAR(Calculadora!$B$16),MONTH(Calculadora!$B$16)+A51-1,DAY(Calculadora!$B$16)),"")</f>
        <v>46997</v>
      </c>
      <c r="C51">
        <f>IF(A51&lt;=Calculadora!$F$11,F50,"")</f>
        <v>29556.169217054703</v>
      </c>
      <c r="D51" s="17">
        <f>IF(A51&lt;=Calculadora!$F$11,IF(Calculadora!$F$13=1,IF(MOD(A51-1,Calculadora!$F$12)=0,Calculadora!$B$7,0),IF(MOD(A51,Calculadora!$F$12)=0,Calculadora!$B$7,0)),"")</f>
        <v>275</v>
      </c>
      <c r="E51">
        <f>IF(A51&lt;=Calculadora!$F$11,IF(Calculadora!$F$13=1,(C51+D51)*Calculadora!$F$9,C51*Calculadora!$F$9),"")</f>
        <v>173.84941384913853</v>
      </c>
      <c r="F51">
        <f>IF(A51&lt;=Calculadora!$F$11,IF(Calculadora!$F$13=1,C51+D51+E51,C51+E51+D51),"")</f>
        <v>30005.01863090384</v>
      </c>
      <c r="G51">
        <f>IF(A51&lt;=Calculadora!$F$11,G50+D51,"")</f>
        <v>25975</v>
      </c>
      <c r="H51">
        <f>IF(A51&lt;=Calculadora!$F$11,F51-G51,"")</f>
        <v>4030.0186309038399</v>
      </c>
      <c r="I51">
        <f>IF(A51&lt;=Calculadora!$F$11,ROUNDUP(A51/12,0),"")</f>
        <v>3</v>
      </c>
      <c r="J51" t="str">
        <f>IF(A51&lt;=Calculadora!$F$11,IF(AND(Calculadora!$B$14&gt;0,F51&gt;=Calculadora!$B$14),1,""),"")</f>
        <v/>
      </c>
    </row>
    <row r="52" spans="1:10" x14ac:dyDescent="0.3">
      <c r="A52">
        <v>30</v>
      </c>
      <c r="B52" s="18">
        <f>IF(A52&lt;=Calculadora!$F$11,DATE(YEAR(Calculadora!$B$16),MONTH(Calculadora!$B$16)+A52-1,DAY(Calculadora!$B$16)),"")</f>
        <v>47027</v>
      </c>
      <c r="C52">
        <f>IF(A52&lt;=Calculadora!$F$11,F51,"")</f>
        <v>30005.01863090384</v>
      </c>
      <c r="D52" s="17">
        <f>IF(A52&lt;=Calculadora!$F$11,IF(Calculadora!$F$13=1,IF(MOD(A52-1,Calculadora!$F$12)=0,Calculadora!$B$7,0),IF(MOD(A52,Calculadora!$F$12)=0,Calculadora!$B$7,0)),"")</f>
        <v>275</v>
      </c>
      <c r="E52">
        <f>IF(A52&lt;=Calculadora!$F$11,IF(Calculadora!$F$13=1,(C52+D52)*Calculadora!$F$9,C52*Calculadora!$F$9),"")</f>
        <v>176.48954650405565</v>
      </c>
      <c r="F52">
        <f>IF(A52&lt;=Calculadora!$F$11,IF(Calculadora!$F$13=1,C52+D52+E52,C52+E52+D52),"")</f>
        <v>30456.508177407897</v>
      </c>
      <c r="G52">
        <f>IF(A52&lt;=Calculadora!$F$11,G51+D52,"")</f>
        <v>26250</v>
      </c>
      <c r="H52">
        <f>IF(A52&lt;=Calculadora!$F$11,F52-G52,"")</f>
        <v>4206.5081774078972</v>
      </c>
      <c r="I52">
        <f>IF(A52&lt;=Calculadora!$F$11,ROUNDUP(A52/12,0),"")</f>
        <v>3</v>
      </c>
      <c r="J52" t="str">
        <f>IF(A52&lt;=Calculadora!$F$11,IF(AND(Calculadora!$B$14&gt;0,F52&gt;=Calculadora!$B$14),1,""),"")</f>
        <v/>
      </c>
    </row>
    <row r="53" spans="1:10" x14ac:dyDescent="0.3">
      <c r="A53">
        <v>31</v>
      </c>
      <c r="B53" s="18">
        <f>IF(A53&lt;=Calculadora!$F$11,DATE(YEAR(Calculadora!$B$16),MONTH(Calculadora!$B$16)+A53-1,DAY(Calculadora!$B$16)),"")</f>
        <v>47058</v>
      </c>
      <c r="C53">
        <f>IF(A53&lt;=Calculadora!$F$11,F52,"")</f>
        <v>30456.508177407897</v>
      </c>
      <c r="D53" s="17">
        <f>IF(A53&lt;=Calculadora!$F$11,IF(Calculadora!$F$13=1,IF(MOD(A53-1,Calculadora!$F$12)=0,Calculadora!$B$7,0),IF(MOD(A53,Calculadora!$F$12)=0,Calculadora!$B$7,0)),"")</f>
        <v>275</v>
      </c>
      <c r="E53">
        <f>IF(A53&lt;=Calculadora!$F$11,IF(Calculadora!$F$13=1,(C53+D53)*Calculadora!$F$9,C53*Calculadora!$F$9),"")</f>
        <v>179.14520842161741</v>
      </c>
      <c r="F53">
        <f>IF(A53&lt;=Calculadora!$F$11,IF(Calculadora!$F$13=1,C53+D53+E53,C53+E53+D53),"")</f>
        <v>30910.653385829515</v>
      </c>
      <c r="G53">
        <f>IF(A53&lt;=Calculadora!$F$11,G52+D53,"")</f>
        <v>26525</v>
      </c>
      <c r="H53">
        <f>IF(A53&lt;=Calculadora!$F$11,F53-G53,"")</f>
        <v>4385.6533858295152</v>
      </c>
      <c r="I53">
        <f>IF(A53&lt;=Calculadora!$F$11,ROUNDUP(A53/12,0),"")</f>
        <v>3</v>
      </c>
      <c r="J53" t="str">
        <f>IF(A53&lt;=Calculadora!$F$11,IF(AND(Calculadora!$B$14&gt;0,F53&gt;=Calculadora!$B$14),1,""),"")</f>
        <v/>
      </c>
    </row>
    <row r="54" spans="1:10" x14ac:dyDescent="0.3">
      <c r="A54">
        <v>32</v>
      </c>
      <c r="B54" s="18">
        <f>IF(A54&lt;=Calculadora!$F$11,DATE(YEAR(Calculadora!$B$16),MONTH(Calculadora!$B$16)+A54-1,DAY(Calculadora!$B$16)),"")</f>
        <v>47088</v>
      </c>
      <c r="C54">
        <f>IF(A54&lt;=Calculadora!$F$11,F53,"")</f>
        <v>30910.653385829515</v>
      </c>
      <c r="D54" s="17">
        <f>IF(A54&lt;=Calculadora!$F$11,IF(Calculadora!$F$13=1,IF(MOD(A54-1,Calculadora!$F$12)=0,Calculadora!$B$7,0),IF(MOD(A54,Calculadora!$F$12)=0,Calculadora!$B$7,0)),"")</f>
        <v>275</v>
      </c>
      <c r="E54">
        <f>IF(A54&lt;=Calculadora!$F$11,IF(Calculadora!$F$13=1,(C54+D54)*Calculadora!$F$9,C54*Calculadora!$F$9),"")</f>
        <v>181.81649094496063</v>
      </c>
      <c r="F54">
        <f>IF(A54&lt;=Calculadora!$F$11,IF(Calculadora!$F$13=1,C54+D54+E54,C54+E54+D54),"")</f>
        <v>31367.469876774478</v>
      </c>
      <c r="G54">
        <f>IF(A54&lt;=Calculadora!$F$11,G53+D54,"")</f>
        <v>26800</v>
      </c>
      <c r="H54">
        <f>IF(A54&lt;=Calculadora!$F$11,F54-G54,"")</f>
        <v>4567.4698767744776</v>
      </c>
      <c r="I54">
        <f>IF(A54&lt;=Calculadora!$F$11,ROUNDUP(A54/12,0),"")</f>
        <v>3</v>
      </c>
      <c r="J54" t="str">
        <f>IF(A54&lt;=Calculadora!$F$11,IF(AND(Calculadora!$B$14&gt;0,F54&gt;=Calculadora!$B$14),1,""),"")</f>
        <v/>
      </c>
    </row>
    <row r="55" spans="1:10" x14ac:dyDescent="0.3">
      <c r="A55">
        <v>33</v>
      </c>
      <c r="B55" s="18">
        <f>IF(A55&lt;=Calculadora!$F$11,DATE(YEAR(Calculadora!$B$16),MONTH(Calculadora!$B$16)+A55-1,DAY(Calculadora!$B$16)),"")</f>
        <v>47119</v>
      </c>
      <c r="C55">
        <f>IF(A55&lt;=Calculadora!$F$11,F54,"")</f>
        <v>31367.469876774478</v>
      </c>
      <c r="D55" s="17">
        <f>IF(A55&lt;=Calculadora!$F$11,IF(Calculadora!$F$13=1,IF(MOD(A55-1,Calculadora!$F$12)=0,Calculadora!$B$7,0),IF(MOD(A55,Calculadora!$F$12)=0,Calculadora!$B$7,0)),"")</f>
        <v>275</v>
      </c>
      <c r="E55">
        <f>IF(A55&lt;=Calculadora!$F$11,IF(Calculadora!$F$13=1,(C55+D55)*Calculadora!$F$9,C55*Calculadora!$F$9),"")</f>
        <v>184.50348595450254</v>
      </c>
      <c r="F55">
        <f>IF(A55&lt;=Calculadora!$F$11,IF(Calculadora!$F$13=1,C55+D55+E55,C55+E55+D55),"")</f>
        <v>31826.973362728979</v>
      </c>
      <c r="G55">
        <f>IF(A55&lt;=Calculadora!$F$11,G54+D55,"")</f>
        <v>27075</v>
      </c>
      <c r="H55">
        <f>IF(A55&lt;=Calculadora!$F$11,F55-G55,"")</f>
        <v>4751.9733627289788</v>
      </c>
      <c r="I55">
        <f>IF(A55&lt;=Calculadora!$F$11,ROUNDUP(A55/12,0),"")</f>
        <v>3</v>
      </c>
      <c r="J55" t="str">
        <f>IF(A55&lt;=Calculadora!$F$11,IF(AND(Calculadora!$B$14&gt;0,F55&gt;=Calculadora!$B$14),1,""),"")</f>
        <v/>
      </c>
    </row>
    <row r="56" spans="1:10" x14ac:dyDescent="0.3">
      <c r="A56">
        <v>34</v>
      </c>
      <c r="B56" s="18">
        <f>IF(A56&lt;=Calculadora!$F$11,DATE(YEAR(Calculadora!$B$16),MONTH(Calculadora!$B$16)+A56-1,DAY(Calculadora!$B$16)),"")</f>
        <v>47150</v>
      </c>
      <c r="C56">
        <f>IF(A56&lt;=Calculadora!$F$11,F55,"")</f>
        <v>31826.973362728979</v>
      </c>
      <c r="D56" s="17">
        <f>IF(A56&lt;=Calculadora!$F$11,IF(Calculadora!$F$13=1,IF(MOD(A56-1,Calculadora!$F$12)=0,Calculadora!$B$7,0),IF(MOD(A56,Calculadora!$F$12)=0,Calculadora!$B$7,0)),"")</f>
        <v>275</v>
      </c>
      <c r="E56">
        <f>IF(A56&lt;=Calculadora!$F$11,IF(Calculadora!$F$13=1,(C56+D56)*Calculadora!$F$9,C56*Calculadora!$F$9),"")</f>
        <v>187.20628587110102</v>
      </c>
      <c r="F56">
        <f>IF(A56&lt;=Calculadora!$F$11,IF(Calculadora!$F$13=1,C56+D56+E56,C56+E56+D56),"")</f>
        <v>32289.179648600079</v>
      </c>
      <c r="G56">
        <f>IF(A56&lt;=Calculadora!$F$11,G55+D56,"")</f>
        <v>27350</v>
      </c>
      <c r="H56">
        <f>IF(A56&lt;=Calculadora!$F$11,F56-G56,"")</f>
        <v>4939.1796486000785</v>
      </c>
      <c r="I56">
        <f>IF(A56&lt;=Calculadora!$F$11,ROUNDUP(A56/12,0),"")</f>
        <v>3</v>
      </c>
      <c r="J56" t="str">
        <f>IF(A56&lt;=Calculadora!$F$11,IF(AND(Calculadora!$B$14&gt;0,F56&gt;=Calculadora!$B$14),1,""),"")</f>
        <v/>
      </c>
    </row>
    <row r="57" spans="1:10" x14ac:dyDescent="0.3">
      <c r="A57">
        <v>35</v>
      </c>
      <c r="B57" s="18">
        <f>IF(A57&lt;=Calculadora!$F$11,DATE(YEAR(Calculadora!$B$16),MONTH(Calculadora!$B$16)+A57-1,DAY(Calculadora!$B$16)),"")</f>
        <v>47178</v>
      </c>
      <c r="C57">
        <f>IF(A57&lt;=Calculadora!$F$11,F56,"")</f>
        <v>32289.179648600079</v>
      </c>
      <c r="D57" s="17">
        <f>IF(A57&lt;=Calculadora!$F$11,IF(Calculadora!$F$13=1,IF(MOD(A57-1,Calculadora!$F$12)=0,Calculadora!$B$7,0),IF(MOD(A57,Calculadora!$F$12)=0,Calculadora!$B$7,0)),"")</f>
        <v>275</v>
      </c>
      <c r="E57">
        <f>IF(A57&lt;=Calculadora!$F$11,IF(Calculadora!$F$13=1,(C57+D57)*Calculadora!$F$9,C57*Calculadora!$F$9),"")</f>
        <v>189.92498365923356</v>
      </c>
      <c r="F57">
        <f>IF(A57&lt;=Calculadora!$F$11,IF(Calculadora!$F$13=1,C57+D57+E57,C57+E57+D57),"")</f>
        <v>32754.104632259314</v>
      </c>
      <c r="G57">
        <f>IF(A57&lt;=Calculadora!$F$11,G56+D57,"")</f>
        <v>27625</v>
      </c>
      <c r="H57">
        <f>IF(A57&lt;=Calculadora!$F$11,F57-G57,"")</f>
        <v>5129.1046322593138</v>
      </c>
      <c r="I57">
        <f>IF(A57&lt;=Calculadora!$F$11,ROUNDUP(A57/12,0),"")</f>
        <v>3</v>
      </c>
      <c r="J57" t="str">
        <f>IF(A57&lt;=Calculadora!$F$11,IF(AND(Calculadora!$B$14&gt;0,F57&gt;=Calculadora!$B$14),1,""),"")</f>
        <v/>
      </c>
    </row>
    <row r="58" spans="1:10" x14ac:dyDescent="0.3">
      <c r="A58">
        <v>36</v>
      </c>
      <c r="B58" s="18">
        <f>IF(A58&lt;=Calculadora!$F$11,DATE(YEAR(Calculadora!$B$16),MONTH(Calculadora!$B$16)+A58-1,DAY(Calculadora!$B$16)),"")</f>
        <v>47209</v>
      </c>
      <c r="C58">
        <f>IF(A58&lt;=Calculadora!$F$11,F57,"")</f>
        <v>32754.104632259314</v>
      </c>
      <c r="D58" s="17">
        <f>IF(A58&lt;=Calculadora!$F$11,IF(Calculadora!$F$13=1,IF(MOD(A58-1,Calculadora!$F$12)=0,Calculadora!$B$7,0),IF(MOD(A58,Calculadora!$F$12)=0,Calculadora!$B$7,0)),"")</f>
        <v>275</v>
      </c>
      <c r="E58">
        <f>IF(A58&lt;=Calculadora!$F$11,IF(Calculadora!$F$13=1,(C58+D58)*Calculadora!$F$9,C58*Calculadora!$F$9),"")</f>
        <v>192.65967283019484</v>
      </c>
      <c r="F58">
        <f>IF(A58&lt;=Calculadora!$F$11,IF(Calculadora!$F$13=1,C58+D58+E58,C58+E58+D58),"")</f>
        <v>33221.764305089506</v>
      </c>
      <c r="G58">
        <f>IF(A58&lt;=Calculadora!$F$11,G57+D58,"")</f>
        <v>27900</v>
      </c>
      <c r="H58">
        <f>IF(A58&lt;=Calculadora!$F$11,F58-G58,"")</f>
        <v>5321.7643050895058</v>
      </c>
      <c r="I58">
        <f>IF(A58&lt;=Calculadora!$F$11,ROUNDUP(A58/12,0),"")</f>
        <v>3</v>
      </c>
      <c r="J58" t="str">
        <f>IF(A58&lt;=Calculadora!$F$11,IF(AND(Calculadora!$B$14&gt;0,F58&gt;=Calculadora!$B$14),1,""),"")</f>
        <v/>
      </c>
    </row>
    <row r="59" spans="1:10" x14ac:dyDescent="0.3">
      <c r="A59">
        <v>37</v>
      </c>
      <c r="B59" s="18">
        <f>IF(A59&lt;=Calculadora!$F$11,DATE(YEAR(Calculadora!$B$16),MONTH(Calculadora!$B$16)+A59-1,DAY(Calculadora!$B$16)),"")</f>
        <v>47239</v>
      </c>
      <c r="C59">
        <f>IF(A59&lt;=Calculadora!$F$11,F58,"")</f>
        <v>33221.764305089506</v>
      </c>
      <c r="D59" s="17">
        <f>IF(A59&lt;=Calculadora!$F$11,IF(Calculadora!$F$13=1,IF(MOD(A59-1,Calculadora!$F$12)=0,Calculadora!$B$7,0),IF(MOD(A59,Calculadora!$F$12)=0,Calculadora!$B$7,0)),"")</f>
        <v>275</v>
      </c>
      <c r="E59">
        <f>IF(A59&lt;=Calculadora!$F$11,IF(Calculadora!$F$13=1,(C59+D59)*Calculadora!$F$9,C59*Calculadora!$F$9),"")</f>
        <v>195.41044744531294</v>
      </c>
      <c r="F59">
        <f>IF(A59&lt;=Calculadora!$F$11,IF(Calculadora!$F$13=1,C59+D59+E59,C59+E59+D59),"")</f>
        <v>33692.174752534818</v>
      </c>
      <c r="G59">
        <f>IF(A59&lt;=Calculadora!$F$11,G58+D59,"")</f>
        <v>28175</v>
      </c>
      <c r="H59">
        <f>IF(A59&lt;=Calculadora!$F$11,F59-G59,"")</f>
        <v>5517.1747525348183</v>
      </c>
      <c r="I59">
        <f>IF(A59&lt;=Calculadora!$F$11,ROUNDUP(A59/12,0),"")</f>
        <v>4</v>
      </c>
      <c r="J59" t="str">
        <f>IF(A59&lt;=Calculadora!$F$11,IF(AND(Calculadora!$B$14&gt;0,F59&gt;=Calculadora!$B$14),1,""),"")</f>
        <v/>
      </c>
    </row>
    <row r="60" spans="1:10" x14ac:dyDescent="0.3">
      <c r="A60">
        <v>38</v>
      </c>
      <c r="B60" s="18">
        <f>IF(A60&lt;=Calculadora!$F$11,DATE(YEAR(Calculadora!$B$16),MONTH(Calculadora!$B$16)+A60-1,DAY(Calculadora!$B$16)),"")</f>
        <v>47270</v>
      </c>
      <c r="C60">
        <f>IF(A60&lt;=Calculadora!$F$11,F59,"")</f>
        <v>33692.174752534818</v>
      </c>
      <c r="D60" s="17">
        <f>IF(A60&lt;=Calculadora!$F$11,IF(Calculadora!$F$13=1,IF(MOD(A60-1,Calculadora!$F$12)=0,Calculadora!$B$7,0),IF(MOD(A60,Calculadora!$F$12)=0,Calculadora!$B$7,0)),"")</f>
        <v>275</v>
      </c>
      <c r="E60">
        <f>IF(A60&lt;=Calculadora!$F$11,IF(Calculadora!$F$13=1,(C60+D60)*Calculadora!$F$9,C60*Calculadora!$F$9),"")</f>
        <v>198.17740211918485</v>
      </c>
      <c r="F60">
        <f>IF(A60&lt;=Calculadora!$F$11,IF(Calculadora!$F$13=1,C60+D60+E60,C60+E60+D60),"")</f>
        <v>34165.352154654</v>
      </c>
      <c r="G60">
        <f>IF(A60&lt;=Calculadora!$F$11,G59+D60,"")</f>
        <v>28450</v>
      </c>
      <c r="H60">
        <f>IF(A60&lt;=Calculadora!$F$11,F60-G60,"")</f>
        <v>5715.3521546539996</v>
      </c>
      <c r="I60">
        <f>IF(A60&lt;=Calculadora!$F$11,ROUNDUP(A60/12,0),"")</f>
        <v>4</v>
      </c>
      <c r="J60" t="str">
        <f>IF(A60&lt;=Calculadora!$F$11,IF(AND(Calculadora!$B$14&gt;0,F60&gt;=Calculadora!$B$14),1,""),"")</f>
        <v/>
      </c>
    </row>
    <row r="61" spans="1:10" x14ac:dyDescent="0.3">
      <c r="A61">
        <v>39</v>
      </c>
      <c r="B61" s="18">
        <f>IF(A61&lt;=Calculadora!$F$11,DATE(YEAR(Calculadora!$B$16),MONTH(Calculadora!$B$16)+A61-1,DAY(Calculadora!$B$16)),"")</f>
        <v>47300</v>
      </c>
      <c r="C61">
        <f>IF(A61&lt;=Calculadora!$F$11,F60,"")</f>
        <v>34165.352154654</v>
      </c>
      <c r="D61" s="17">
        <f>IF(A61&lt;=Calculadora!$F$11,IF(Calculadora!$F$13=1,IF(MOD(A61-1,Calculadora!$F$12)=0,Calculadora!$B$7,0),IF(MOD(A61,Calculadora!$F$12)=0,Calculadora!$B$7,0)),"")</f>
        <v>275</v>
      </c>
      <c r="E61">
        <f>IF(A61&lt;=Calculadora!$F$11,IF(Calculadora!$F$13=1,(C61+D61)*Calculadora!$F$9,C61*Calculadora!$F$9),"")</f>
        <v>200.96063202293064</v>
      </c>
      <c r="F61">
        <f>IF(A61&lt;=Calculadora!$F$11,IF(Calculadora!$F$13=1,C61+D61+E61,C61+E61+D61),"")</f>
        <v>34641.312786676928</v>
      </c>
      <c r="G61">
        <f>IF(A61&lt;=Calculadora!$F$11,G60+D61,"")</f>
        <v>28725</v>
      </c>
      <c r="H61">
        <f>IF(A61&lt;=Calculadora!$F$11,F61-G61,"")</f>
        <v>5916.3127866769282</v>
      </c>
      <c r="I61">
        <f>IF(A61&lt;=Calculadora!$F$11,ROUNDUP(A61/12,0),"")</f>
        <v>4</v>
      </c>
      <c r="J61" t="str">
        <f>IF(A61&lt;=Calculadora!$F$11,IF(AND(Calculadora!$B$14&gt;0,F61&gt;=Calculadora!$B$14),1,""),"")</f>
        <v/>
      </c>
    </row>
    <row r="62" spans="1:10" x14ac:dyDescent="0.3">
      <c r="A62">
        <v>40</v>
      </c>
      <c r="B62" s="18">
        <f>IF(A62&lt;=Calculadora!$F$11,DATE(YEAR(Calculadora!$B$16),MONTH(Calculadora!$B$16)+A62-1,DAY(Calculadora!$B$16)),"")</f>
        <v>47331</v>
      </c>
      <c r="C62">
        <f>IF(A62&lt;=Calculadora!$F$11,F61,"")</f>
        <v>34641.312786676928</v>
      </c>
      <c r="D62" s="17">
        <f>IF(A62&lt;=Calculadora!$F$11,IF(Calculadora!$F$13=1,IF(MOD(A62-1,Calculadora!$F$12)=0,Calculadora!$B$7,0),IF(MOD(A62,Calculadora!$F$12)=0,Calculadora!$B$7,0)),"")</f>
        <v>275</v>
      </c>
      <c r="E62">
        <f>IF(A62&lt;=Calculadora!$F$11,IF(Calculadora!$F$13=1,(C62+D62)*Calculadora!$F$9,C62*Calculadora!$F$9),"")</f>
        <v>203.76023288746708</v>
      </c>
      <c r="F62">
        <f>IF(A62&lt;=Calculadora!$F$11,IF(Calculadora!$F$13=1,C62+D62+E62,C62+E62+D62),"")</f>
        <v>35120.073019564392</v>
      </c>
      <c r="G62">
        <f>IF(A62&lt;=Calculadora!$F$11,G61+D62,"")</f>
        <v>29000</v>
      </c>
      <c r="H62">
        <f>IF(A62&lt;=Calculadora!$F$11,F62-G62,"")</f>
        <v>6120.0730195643919</v>
      </c>
      <c r="I62">
        <f>IF(A62&lt;=Calculadora!$F$11,ROUNDUP(A62/12,0),"")</f>
        <v>4</v>
      </c>
      <c r="J62" t="str">
        <f>IF(A62&lt;=Calculadora!$F$11,IF(AND(Calculadora!$B$14&gt;0,F62&gt;=Calculadora!$B$14),1,""),"")</f>
        <v/>
      </c>
    </row>
    <row r="63" spans="1:10" x14ac:dyDescent="0.3">
      <c r="A63">
        <v>41</v>
      </c>
      <c r="B63" s="18">
        <f>IF(A63&lt;=Calculadora!$F$11,DATE(YEAR(Calculadora!$B$16),MONTH(Calculadora!$B$16)+A63-1,DAY(Calculadora!$B$16)),"")</f>
        <v>47362</v>
      </c>
      <c r="C63">
        <f>IF(A63&lt;=Calculadora!$F$11,F62,"")</f>
        <v>35120.073019564392</v>
      </c>
      <c r="D63" s="17">
        <f>IF(A63&lt;=Calculadora!$F$11,IF(Calculadora!$F$13=1,IF(MOD(A63-1,Calculadora!$F$12)=0,Calculadora!$B$7,0),IF(MOD(A63,Calculadora!$F$12)=0,Calculadora!$B$7,0)),"")</f>
        <v>275</v>
      </c>
      <c r="E63">
        <f>IF(A63&lt;=Calculadora!$F$11,IF(Calculadora!$F$13=1,(C63+D63)*Calculadora!$F$9,C63*Calculadora!$F$9),"")</f>
        <v>206.57630100680021</v>
      </c>
      <c r="F63">
        <f>IF(A63&lt;=Calculadora!$F$11,IF(Calculadora!$F$13=1,C63+D63+E63,C63+E63+D63),"")</f>
        <v>35601.649320571189</v>
      </c>
      <c r="G63">
        <f>IF(A63&lt;=Calculadora!$F$11,G62+D63,"")</f>
        <v>29275</v>
      </c>
      <c r="H63">
        <f>IF(A63&lt;=Calculadora!$F$11,F63-G63,"")</f>
        <v>6326.6493205711886</v>
      </c>
      <c r="I63">
        <f>IF(A63&lt;=Calculadora!$F$11,ROUNDUP(A63/12,0),"")</f>
        <v>4</v>
      </c>
      <c r="J63" t="str">
        <f>IF(A63&lt;=Calculadora!$F$11,IF(AND(Calculadora!$B$14&gt;0,F63&gt;=Calculadora!$B$14),1,""),"")</f>
        <v/>
      </c>
    </row>
    <row r="64" spans="1:10" x14ac:dyDescent="0.3">
      <c r="A64">
        <v>42</v>
      </c>
      <c r="B64" s="18">
        <f>IF(A64&lt;=Calculadora!$F$11,DATE(YEAR(Calculadora!$B$16),MONTH(Calculadora!$B$16)+A64-1,DAY(Calculadora!$B$16)),"")</f>
        <v>47392</v>
      </c>
      <c r="C64">
        <f>IF(A64&lt;=Calculadora!$F$11,F63,"")</f>
        <v>35601.649320571189</v>
      </c>
      <c r="D64" s="17">
        <f>IF(A64&lt;=Calculadora!$F$11,IF(Calculadora!$F$13=1,IF(MOD(A64-1,Calculadora!$F$12)=0,Calculadora!$B$7,0),IF(MOD(A64,Calculadora!$F$12)=0,Calculadora!$B$7,0)),"")</f>
        <v>275</v>
      </c>
      <c r="E64">
        <f>IF(A64&lt;=Calculadora!$F$11,IF(Calculadora!$F$13=1,(C64+D64)*Calculadora!$F$9,C64*Calculadora!$F$9),"")</f>
        <v>209.40893324133748</v>
      </c>
      <c r="F64">
        <f>IF(A64&lt;=Calculadora!$F$11,IF(Calculadora!$F$13=1,C64+D64+E64,C64+E64+D64),"")</f>
        <v>36086.058253812524</v>
      </c>
      <c r="G64">
        <f>IF(A64&lt;=Calculadora!$F$11,G63+D64,"")</f>
        <v>29550</v>
      </c>
      <c r="H64">
        <f>IF(A64&lt;=Calculadora!$F$11,F64-G64,"")</f>
        <v>6536.0582538125236</v>
      </c>
      <c r="I64">
        <f>IF(A64&lt;=Calculadora!$F$11,ROUNDUP(A64/12,0),"")</f>
        <v>4</v>
      </c>
      <c r="J64" t="str">
        <f>IF(A64&lt;=Calculadora!$F$11,IF(AND(Calculadora!$B$14&gt;0,F64&gt;=Calculadora!$B$14),1,""),"")</f>
        <v/>
      </c>
    </row>
    <row r="65" spans="1:10" x14ac:dyDescent="0.3">
      <c r="A65">
        <v>43</v>
      </c>
      <c r="B65" s="18">
        <f>IF(A65&lt;=Calculadora!$F$11,DATE(YEAR(Calculadora!$B$16),MONTH(Calculadora!$B$16)+A65-1,DAY(Calculadora!$B$16)),"")</f>
        <v>47423</v>
      </c>
      <c r="C65">
        <f>IF(A65&lt;=Calculadora!$F$11,F64,"")</f>
        <v>36086.058253812524</v>
      </c>
      <c r="D65" s="17">
        <f>IF(A65&lt;=Calculadora!$F$11,IF(Calculadora!$F$13=1,IF(MOD(A65-1,Calculadora!$F$12)=0,Calculadora!$B$7,0),IF(MOD(A65,Calculadora!$F$12)=0,Calculadora!$B$7,0)),"")</f>
        <v>275</v>
      </c>
      <c r="E65">
        <f>IF(A65&lt;=Calculadora!$F$11,IF(Calculadora!$F$13=1,(C65+D65)*Calculadora!$F$9,C65*Calculadora!$F$9),"")</f>
        <v>212.25822702121945</v>
      </c>
      <c r="F65">
        <f>IF(A65&lt;=Calculadora!$F$11,IF(Calculadora!$F$13=1,C65+D65+E65,C65+E65+D65),"")</f>
        <v>36573.316480833746</v>
      </c>
      <c r="G65">
        <f>IF(A65&lt;=Calculadora!$F$11,G64+D65,"")</f>
        <v>29825</v>
      </c>
      <c r="H65">
        <f>IF(A65&lt;=Calculadora!$F$11,F65-G65,"")</f>
        <v>6748.316480833746</v>
      </c>
      <c r="I65">
        <f>IF(A65&lt;=Calculadora!$F$11,ROUNDUP(A65/12,0),"")</f>
        <v>4</v>
      </c>
      <c r="J65" t="str">
        <f>IF(A65&lt;=Calculadora!$F$11,IF(AND(Calculadora!$B$14&gt;0,F65&gt;=Calculadora!$B$14),1,""),"")</f>
        <v/>
      </c>
    </row>
    <row r="66" spans="1:10" x14ac:dyDescent="0.3">
      <c r="A66">
        <v>44</v>
      </c>
      <c r="B66" s="18">
        <f>IF(A66&lt;=Calculadora!$F$11,DATE(YEAR(Calculadora!$B$16),MONTH(Calculadora!$B$16)+A66-1,DAY(Calculadora!$B$16)),"")</f>
        <v>47453</v>
      </c>
      <c r="C66">
        <f>IF(A66&lt;=Calculadora!$F$11,F65,"")</f>
        <v>36573.316480833746</v>
      </c>
      <c r="D66" s="17">
        <f>IF(A66&lt;=Calculadora!$F$11,IF(Calculadora!$F$13=1,IF(MOD(A66-1,Calculadora!$F$12)=0,Calculadora!$B$7,0),IF(MOD(A66,Calculadora!$F$12)=0,Calculadora!$B$7,0)),"")</f>
        <v>275</v>
      </c>
      <c r="E66">
        <f>IF(A66&lt;=Calculadora!$F$11,IF(Calculadora!$F$13=1,(C66+D66)*Calculadora!$F$9,C66*Calculadora!$F$9),"")</f>
        <v>215.12428034967076</v>
      </c>
      <c r="F66">
        <f>IF(A66&lt;=Calculadora!$F$11,IF(Calculadora!$F$13=1,C66+D66+E66,C66+E66+D66),"")</f>
        <v>37063.440761183418</v>
      </c>
      <c r="G66">
        <f>IF(A66&lt;=Calculadora!$F$11,G65+D66,"")</f>
        <v>30100</v>
      </c>
      <c r="H66">
        <f>IF(A66&lt;=Calculadora!$F$11,F66-G66,"")</f>
        <v>6963.4407611834176</v>
      </c>
      <c r="I66">
        <f>IF(A66&lt;=Calculadora!$F$11,ROUNDUP(A66/12,0),"")</f>
        <v>4</v>
      </c>
      <c r="J66" t="str">
        <f>IF(A66&lt;=Calculadora!$F$11,IF(AND(Calculadora!$B$14&gt;0,F66&gt;=Calculadora!$B$14),1,""),"")</f>
        <v/>
      </c>
    </row>
    <row r="67" spans="1:10" x14ac:dyDescent="0.3">
      <c r="A67">
        <v>45</v>
      </c>
      <c r="B67" s="18">
        <f>IF(A67&lt;=Calculadora!$F$11,DATE(YEAR(Calculadora!$B$16),MONTH(Calculadora!$B$16)+A67-1,DAY(Calculadora!$B$16)),"")</f>
        <v>47484</v>
      </c>
      <c r="C67">
        <f>IF(A67&lt;=Calculadora!$F$11,F66,"")</f>
        <v>37063.440761183418</v>
      </c>
      <c r="D67" s="17">
        <f>IF(A67&lt;=Calculadora!$F$11,IF(Calculadora!$F$13=1,IF(MOD(A67-1,Calculadora!$F$12)=0,Calculadora!$B$7,0),IF(MOD(A67,Calculadora!$F$12)=0,Calculadora!$B$7,0)),"")</f>
        <v>275</v>
      </c>
      <c r="E67">
        <f>IF(A67&lt;=Calculadora!$F$11,IF(Calculadora!$F$13=1,(C67+D67)*Calculadora!$F$9,C67*Calculadora!$F$9),"")</f>
        <v>218.00719180637111</v>
      </c>
      <c r="F67">
        <f>IF(A67&lt;=Calculadora!$F$11,IF(Calculadora!$F$13=1,C67+D67+E67,C67+E67+D67),"")</f>
        <v>37556.447952989787</v>
      </c>
      <c r="G67">
        <f>IF(A67&lt;=Calculadora!$F$11,G66+D67,"")</f>
        <v>30375</v>
      </c>
      <c r="H67">
        <f>IF(A67&lt;=Calculadora!$F$11,F67-G67,"")</f>
        <v>7181.4479529897872</v>
      </c>
      <c r="I67">
        <f>IF(A67&lt;=Calculadora!$F$11,ROUNDUP(A67/12,0),"")</f>
        <v>4</v>
      </c>
      <c r="J67" t="str">
        <f>IF(A67&lt;=Calculadora!$F$11,IF(AND(Calculadora!$B$14&gt;0,F67&gt;=Calculadora!$B$14),1,""),"")</f>
        <v/>
      </c>
    </row>
    <row r="68" spans="1:10" x14ac:dyDescent="0.3">
      <c r="A68">
        <v>46</v>
      </c>
      <c r="B68" s="18">
        <f>IF(A68&lt;=Calculadora!$F$11,DATE(YEAR(Calculadora!$B$16),MONTH(Calculadora!$B$16)+A68-1,DAY(Calculadora!$B$16)),"")</f>
        <v>47515</v>
      </c>
      <c r="C68">
        <f>IF(A68&lt;=Calculadora!$F$11,F67,"")</f>
        <v>37556.447952989787</v>
      </c>
      <c r="D68" s="17">
        <f>IF(A68&lt;=Calculadora!$F$11,IF(Calculadora!$F$13=1,IF(MOD(A68-1,Calculadora!$F$12)=0,Calculadora!$B$7,0),IF(MOD(A68,Calculadora!$F$12)=0,Calculadora!$B$7,0)),"")</f>
        <v>275</v>
      </c>
      <c r="E68">
        <f>IF(A68&lt;=Calculadora!$F$11,IF(Calculadora!$F$13=1,(C68+D68)*Calculadora!$F$9,C68*Calculadora!$F$9),"")</f>
        <v>220.90706055084598</v>
      </c>
      <c r="F68">
        <f>IF(A68&lt;=Calculadora!$F$11,IF(Calculadora!$F$13=1,C68+D68+E68,C68+E68+D68),"")</f>
        <v>38052.355013540633</v>
      </c>
      <c r="G68">
        <f>IF(A68&lt;=Calculadora!$F$11,G67+D68,"")</f>
        <v>30650</v>
      </c>
      <c r="H68">
        <f>IF(A68&lt;=Calculadora!$F$11,F68-G68,"")</f>
        <v>7402.3550135406331</v>
      </c>
      <c r="I68">
        <f>IF(A68&lt;=Calculadora!$F$11,ROUNDUP(A68/12,0),"")</f>
        <v>4</v>
      </c>
      <c r="J68" t="str">
        <f>IF(A68&lt;=Calculadora!$F$11,IF(AND(Calculadora!$B$14&gt;0,F68&gt;=Calculadora!$B$14),1,""),"")</f>
        <v/>
      </c>
    </row>
    <row r="69" spans="1:10" x14ac:dyDescent="0.3">
      <c r="A69">
        <v>47</v>
      </c>
      <c r="B69" s="18">
        <f>IF(A69&lt;=Calculadora!$F$11,DATE(YEAR(Calculadora!$B$16),MONTH(Calculadora!$B$16)+A69-1,DAY(Calculadora!$B$16)),"")</f>
        <v>47543</v>
      </c>
      <c r="C69">
        <f>IF(A69&lt;=Calculadora!$F$11,F68,"")</f>
        <v>38052.355013540633</v>
      </c>
      <c r="D69" s="17">
        <f>IF(A69&lt;=Calculadora!$F$11,IF(Calculadora!$F$13=1,IF(MOD(A69-1,Calculadora!$F$12)=0,Calculadora!$B$7,0),IF(MOD(A69,Calculadora!$F$12)=0,Calculadora!$B$7,0)),"")</f>
        <v>275</v>
      </c>
      <c r="E69">
        <f>IF(A69&lt;=Calculadora!$F$11,IF(Calculadora!$F$13=1,(C69+D69)*Calculadora!$F$9,C69*Calculadora!$F$9),"")</f>
        <v>223.82398632587729</v>
      </c>
      <c r="F69">
        <f>IF(A69&lt;=Calculadora!$F$11,IF(Calculadora!$F$13=1,C69+D69+E69,C69+E69+D69),"")</f>
        <v>38551.178999866512</v>
      </c>
      <c r="G69">
        <f>IF(A69&lt;=Calculadora!$F$11,G68+D69,"")</f>
        <v>30925</v>
      </c>
      <c r="H69">
        <f>IF(A69&lt;=Calculadora!$F$11,F69-G69,"")</f>
        <v>7626.1789998665117</v>
      </c>
      <c r="I69">
        <f>IF(A69&lt;=Calculadora!$F$11,ROUNDUP(A69/12,0),"")</f>
        <v>4</v>
      </c>
      <c r="J69" t="str">
        <f>IF(A69&lt;=Calculadora!$F$11,IF(AND(Calculadora!$B$14&gt;0,F69&gt;=Calculadora!$B$14),1,""),"")</f>
        <v/>
      </c>
    </row>
    <row r="70" spans="1:10" x14ac:dyDescent="0.3">
      <c r="A70">
        <v>48</v>
      </c>
      <c r="B70" s="18">
        <f>IF(A70&lt;=Calculadora!$F$11,DATE(YEAR(Calculadora!$B$16),MONTH(Calculadora!$B$16)+A70-1,DAY(Calculadora!$B$16)),"")</f>
        <v>47574</v>
      </c>
      <c r="C70">
        <f>IF(A70&lt;=Calculadora!$F$11,F69,"")</f>
        <v>38551.178999866512</v>
      </c>
      <c r="D70" s="17">
        <f>IF(A70&lt;=Calculadora!$F$11,IF(Calculadora!$F$13=1,IF(MOD(A70-1,Calculadora!$F$12)=0,Calculadora!$B$7,0),IF(MOD(A70,Calculadora!$F$12)=0,Calculadora!$B$7,0)),"")</f>
        <v>275</v>
      </c>
      <c r="E70">
        <f>IF(A70&lt;=Calculadora!$F$11,IF(Calculadora!$F$13=1,(C70+D70)*Calculadora!$F$9,C70*Calculadora!$F$9),"")</f>
        <v>226.75806946093408</v>
      </c>
      <c r="F70">
        <f>IF(A70&lt;=Calculadora!$F$11,IF(Calculadora!$F$13=1,C70+D70+E70,C70+E70+D70),"")</f>
        <v>39052.937069327447</v>
      </c>
      <c r="G70">
        <f>IF(A70&lt;=Calculadora!$F$11,G69+D70,"")</f>
        <v>31200</v>
      </c>
      <c r="H70">
        <f>IF(A70&lt;=Calculadora!$F$11,F70-G70,"")</f>
        <v>7852.9370693274468</v>
      </c>
      <c r="I70">
        <f>IF(A70&lt;=Calculadora!$F$11,ROUNDUP(A70/12,0),"")</f>
        <v>4</v>
      </c>
      <c r="J70" t="str">
        <f>IF(A70&lt;=Calculadora!$F$11,IF(AND(Calculadora!$B$14&gt;0,F70&gt;=Calculadora!$B$14),1,""),"")</f>
        <v/>
      </c>
    </row>
    <row r="71" spans="1:10" x14ac:dyDescent="0.3">
      <c r="A71">
        <v>49</v>
      </c>
      <c r="B71" s="18">
        <f>IF(A71&lt;=Calculadora!$F$11,DATE(YEAR(Calculadora!$B$16),MONTH(Calculadora!$B$16)+A71-1,DAY(Calculadora!$B$16)),"")</f>
        <v>47604</v>
      </c>
      <c r="C71">
        <f>IF(A71&lt;=Calculadora!$F$11,F70,"")</f>
        <v>39052.937069327447</v>
      </c>
      <c r="D71" s="17">
        <f>IF(A71&lt;=Calculadora!$F$11,IF(Calculadora!$F$13=1,IF(MOD(A71-1,Calculadora!$F$12)=0,Calculadora!$B$7,0),IF(MOD(A71,Calculadora!$F$12)=0,Calculadora!$B$7,0)),"")</f>
        <v>275</v>
      </c>
      <c r="E71">
        <f>IF(A71&lt;=Calculadora!$F$11,IF(Calculadora!$F$13=1,(C71+D71)*Calculadora!$F$9,C71*Calculadora!$F$9),"")</f>
        <v>229.7094108756234</v>
      </c>
      <c r="F71">
        <f>IF(A71&lt;=Calculadora!$F$11,IF(Calculadora!$F$13=1,C71+D71+E71,C71+E71+D71),"")</f>
        <v>39557.646480203068</v>
      </c>
      <c r="G71">
        <f>IF(A71&lt;=Calculadora!$F$11,G70+D71,"")</f>
        <v>31475</v>
      </c>
      <c r="H71">
        <f>IF(A71&lt;=Calculadora!$F$11,F71-G71,"")</f>
        <v>8082.6464802030678</v>
      </c>
      <c r="I71">
        <f>IF(A71&lt;=Calculadora!$F$11,ROUNDUP(A71/12,0),"")</f>
        <v>5</v>
      </c>
      <c r="J71" t="str">
        <f>IF(A71&lt;=Calculadora!$F$11,IF(AND(Calculadora!$B$14&gt;0,F71&gt;=Calculadora!$B$14),1,""),"")</f>
        <v/>
      </c>
    </row>
    <row r="72" spans="1:10" x14ac:dyDescent="0.3">
      <c r="A72">
        <v>50</v>
      </c>
      <c r="B72" s="18">
        <f>IF(A72&lt;=Calculadora!$F$11,DATE(YEAR(Calculadora!$B$16),MONTH(Calculadora!$B$16)+A72-1,DAY(Calculadora!$B$16)),"")</f>
        <v>47635</v>
      </c>
      <c r="C72">
        <f>IF(A72&lt;=Calculadora!$F$11,F71,"")</f>
        <v>39557.646480203068</v>
      </c>
      <c r="D72" s="17">
        <f>IF(A72&lt;=Calculadora!$F$11,IF(Calculadora!$F$13=1,IF(MOD(A72-1,Calculadora!$F$12)=0,Calculadora!$B$7,0),IF(MOD(A72,Calculadora!$F$12)=0,Calculadora!$B$7,0)),"")</f>
        <v>275</v>
      </c>
      <c r="E72">
        <f>IF(A72&lt;=Calculadora!$F$11,IF(Calculadora!$F$13=1,(C72+D72)*Calculadora!$F$9,C72*Calculadora!$F$9),"")</f>
        <v>232.67811208316149</v>
      </c>
      <c r="F72">
        <f>IF(A72&lt;=Calculadora!$F$11,IF(Calculadora!$F$13=1,C72+D72+E72,C72+E72+D72),"")</f>
        <v>40065.324592286226</v>
      </c>
      <c r="G72">
        <f>IF(A72&lt;=Calculadora!$F$11,G71+D72,"")</f>
        <v>31750</v>
      </c>
      <c r="H72">
        <f>IF(A72&lt;=Calculadora!$F$11,F72-G72,"")</f>
        <v>8315.3245922862261</v>
      </c>
      <c r="I72">
        <f>IF(A72&lt;=Calculadora!$F$11,ROUNDUP(A72/12,0),"")</f>
        <v>5</v>
      </c>
      <c r="J72" t="str">
        <f>IF(A72&lt;=Calculadora!$F$11,IF(AND(Calculadora!$B$14&gt;0,F72&gt;=Calculadora!$B$14),1,""),"")</f>
        <v/>
      </c>
    </row>
    <row r="73" spans="1:10" x14ac:dyDescent="0.3">
      <c r="A73">
        <v>51</v>
      </c>
      <c r="B73" s="18">
        <f>IF(A73&lt;=Calculadora!$F$11,DATE(YEAR(Calculadora!$B$16),MONTH(Calculadora!$B$16)+A73-1,DAY(Calculadora!$B$16)),"")</f>
        <v>47665</v>
      </c>
      <c r="C73">
        <f>IF(A73&lt;=Calculadora!$F$11,F72,"")</f>
        <v>40065.324592286226</v>
      </c>
      <c r="D73" s="17">
        <f>IF(A73&lt;=Calculadora!$F$11,IF(Calculadora!$F$13=1,IF(MOD(A73-1,Calculadora!$F$12)=0,Calculadora!$B$7,0),IF(MOD(A73,Calculadora!$F$12)=0,Calculadora!$B$7,0)),"")</f>
        <v>275</v>
      </c>
      <c r="E73">
        <f>IF(A73&lt;=Calculadora!$F$11,IF(Calculadora!$F$13=1,(C73+D73)*Calculadora!$F$9,C73*Calculadora!$F$9),"")</f>
        <v>235.66427519386551</v>
      </c>
      <c r="F73">
        <f>IF(A73&lt;=Calculadora!$F$11,IF(Calculadora!$F$13=1,C73+D73+E73,C73+E73+D73),"")</f>
        <v>40575.98886748009</v>
      </c>
      <c r="G73">
        <f>IF(A73&lt;=Calculadora!$F$11,G72+D73,"")</f>
        <v>32025</v>
      </c>
      <c r="H73">
        <f>IF(A73&lt;=Calculadora!$F$11,F73-G73,"")</f>
        <v>8550.9888674800895</v>
      </c>
      <c r="I73">
        <f>IF(A73&lt;=Calculadora!$F$11,ROUNDUP(A73/12,0),"")</f>
        <v>5</v>
      </c>
      <c r="J73" t="str">
        <f>IF(A73&lt;=Calculadora!$F$11,IF(AND(Calculadora!$B$14&gt;0,F73&gt;=Calculadora!$B$14),1,""),"")</f>
        <v/>
      </c>
    </row>
    <row r="74" spans="1:10" x14ac:dyDescent="0.3">
      <c r="A74">
        <v>52</v>
      </c>
      <c r="B74" s="18">
        <f>IF(A74&lt;=Calculadora!$F$11,DATE(YEAR(Calculadora!$B$16),MONTH(Calculadora!$B$16)+A74-1,DAY(Calculadora!$B$16)),"")</f>
        <v>47696</v>
      </c>
      <c r="C74">
        <f>IF(A74&lt;=Calculadora!$F$11,F73,"")</f>
        <v>40575.98886748009</v>
      </c>
      <c r="D74" s="17">
        <f>IF(A74&lt;=Calculadora!$F$11,IF(Calculadora!$F$13=1,IF(MOD(A74-1,Calculadora!$F$12)=0,Calculadora!$B$7,0),IF(MOD(A74,Calculadora!$F$12)=0,Calculadora!$B$7,0)),"")</f>
        <v>275</v>
      </c>
      <c r="E74">
        <f>IF(A74&lt;=Calculadora!$F$11,IF(Calculadora!$F$13=1,(C74+D74)*Calculadora!$F$9,C74*Calculadora!$F$9),"")</f>
        <v>238.66800291866554</v>
      </c>
      <c r="F74">
        <f>IF(A74&lt;=Calculadora!$F$11,IF(Calculadora!$F$13=1,C74+D74+E74,C74+E74+D74),"")</f>
        <v>41089.656870398758</v>
      </c>
      <c r="G74">
        <f>IF(A74&lt;=Calculadora!$F$11,G73+D74,"")</f>
        <v>32300</v>
      </c>
      <c r="H74">
        <f>IF(A74&lt;=Calculadora!$F$11,F74-G74,"")</f>
        <v>8789.6568703987577</v>
      </c>
      <c r="I74">
        <f>IF(A74&lt;=Calculadora!$F$11,ROUNDUP(A74/12,0),"")</f>
        <v>5</v>
      </c>
      <c r="J74" t="str">
        <f>IF(A74&lt;=Calculadora!$F$11,IF(AND(Calculadora!$B$14&gt;0,F74&gt;=Calculadora!$B$14),1,""),"")</f>
        <v/>
      </c>
    </row>
    <row r="75" spans="1:10" x14ac:dyDescent="0.3">
      <c r="A75">
        <v>53</v>
      </c>
      <c r="B75" s="18">
        <f>IF(A75&lt;=Calculadora!$F$11,DATE(YEAR(Calculadora!$B$16),MONTH(Calculadora!$B$16)+A75-1,DAY(Calculadora!$B$16)),"")</f>
        <v>47727</v>
      </c>
      <c r="C75">
        <f>IF(A75&lt;=Calculadora!$F$11,F74,"")</f>
        <v>41089.656870398758</v>
      </c>
      <c r="D75" s="17">
        <f>IF(A75&lt;=Calculadora!$F$11,IF(Calculadora!$F$13=1,IF(MOD(A75-1,Calculadora!$F$12)=0,Calculadora!$B$7,0),IF(MOD(A75,Calculadora!$F$12)=0,Calculadora!$B$7,0)),"")</f>
        <v>275</v>
      </c>
      <c r="E75">
        <f>IF(A75&lt;=Calculadora!$F$11,IF(Calculadora!$F$13=1,(C75+D75)*Calculadora!$F$9,C75*Calculadora!$F$9),"")</f>
        <v>241.68939857263746</v>
      </c>
      <c r="F75">
        <f>IF(A75&lt;=Calculadora!$F$11,IF(Calculadora!$F$13=1,C75+D75+E75,C75+E75+D75),"")</f>
        <v>41606.346268971392</v>
      </c>
      <c r="G75">
        <f>IF(A75&lt;=Calculadora!$F$11,G74+D75,"")</f>
        <v>32575</v>
      </c>
      <c r="H75">
        <f>IF(A75&lt;=Calculadora!$F$11,F75-G75,"")</f>
        <v>9031.3462689713924</v>
      </c>
      <c r="I75">
        <f>IF(A75&lt;=Calculadora!$F$11,ROUNDUP(A75/12,0),"")</f>
        <v>5</v>
      </c>
      <c r="J75" t="str">
        <f>IF(A75&lt;=Calculadora!$F$11,IF(AND(Calculadora!$B$14&gt;0,F75&gt;=Calculadora!$B$14),1,""),"")</f>
        <v/>
      </c>
    </row>
    <row r="76" spans="1:10" x14ac:dyDescent="0.3">
      <c r="A76">
        <v>54</v>
      </c>
      <c r="B76" s="18">
        <f>IF(A76&lt;=Calculadora!$F$11,DATE(YEAR(Calculadora!$B$16),MONTH(Calculadora!$B$16)+A76-1,DAY(Calculadora!$B$16)),"")</f>
        <v>47757</v>
      </c>
      <c r="C76">
        <f>IF(A76&lt;=Calculadora!$F$11,F75,"")</f>
        <v>41606.346268971392</v>
      </c>
      <c r="D76" s="17">
        <f>IF(A76&lt;=Calculadora!$F$11,IF(Calculadora!$F$13=1,IF(MOD(A76-1,Calculadora!$F$12)=0,Calculadora!$B$7,0),IF(MOD(A76,Calculadora!$F$12)=0,Calculadora!$B$7,0)),"")</f>
        <v>275</v>
      </c>
      <c r="E76">
        <f>IF(A76&lt;=Calculadora!$F$11,IF(Calculadora!$F$13=1,(C76+D76)*Calculadora!$F$9,C76*Calculadora!$F$9),"")</f>
        <v>244.72856607855647</v>
      </c>
      <c r="F76">
        <f>IF(A76&lt;=Calculadora!$F$11,IF(Calculadora!$F$13=1,C76+D76+E76,C76+E76+D76),"")</f>
        <v>42126.074835049949</v>
      </c>
      <c r="G76">
        <f>IF(A76&lt;=Calculadora!$F$11,G75+D76,"")</f>
        <v>32850</v>
      </c>
      <c r="H76">
        <f>IF(A76&lt;=Calculadora!$F$11,F76-G76,"")</f>
        <v>9276.0748350499489</v>
      </c>
      <c r="I76">
        <f>IF(A76&lt;=Calculadora!$F$11,ROUNDUP(A76/12,0),"")</f>
        <v>5</v>
      </c>
      <c r="J76" t="str">
        <f>IF(A76&lt;=Calculadora!$F$11,IF(AND(Calculadora!$B$14&gt;0,F76&gt;=Calculadora!$B$14),1,""),"")</f>
        <v/>
      </c>
    </row>
    <row r="77" spans="1:10" x14ac:dyDescent="0.3">
      <c r="A77">
        <v>55</v>
      </c>
      <c r="B77" s="18">
        <f>IF(A77&lt;=Calculadora!$F$11,DATE(YEAR(Calculadora!$B$16),MONTH(Calculadora!$B$16)+A77-1,DAY(Calculadora!$B$16)),"")</f>
        <v>47788</v>
      </c>
      <c r="C77">
        <f>IF(A77&lt;=Calculadora!$F$11,F76,"")</f>
        <v>42126.074835049949</v>
      </c>
      <c r="D77" s="17">
        <f>IF(A77&lt;=Calculadora!$F$11,IF(Calculadora!$F$13=1,IF(MOD(A77-1,Calculadora!$F$12)=0,Calculadora!$B$7,0),IF(MOD(A77,Calculadora!$F$12)=0,Calculadora!$B$7,0)),"")</f>
        <v>275</v>
      </c>
      <c r="E77">
        <f>IF(A77&lt;=Calculadora!$F$11,IF(Calculadora!$F$13=1,(C77+D77)*Calculadora!$F$9,C77*Calculadora!$F$9),"")</f>
        <v>247.78560997047171</v>
      </c>
      <c r="F77">
        <f>IF(A77&lt;=Calculadora!$F$11,IF(Calculadora!$F$13=1,C77+D77+E77,C77+E77+D77),"")</f>
        <v>42648.860445020422</v>
      </c>
      <c r="G77">
        <f>IF(A77&lt;=Calculadora!$F$11,G76+D77,"")</f>
        <v>33125</v>
      </c>
      <c r="H77">
        <f>IF(A77&lt;=Calculadora!$F$11,F77-G77,"")</f>
        <v>9523.860445020422</v>
      </c>
      <c r="I77">
        <f>IF(A77&lt;=Calculadora!$F$11,ROUNDUP(A77/12,0),"")</f>
        <v>5</v>
      </c>
      <c r="J77" t="str">
        <f>IF(A77&lt;=Calculadora!$F$11,IF(AND(Calculadora!$B$14&gt;0,F77&gt;=Calculadora!$B$14),1,""),"")</f>
        <v/>
      </c>
    </row>
    <row r="78" spans="1:10" x14ac:dyDescent="0.3">
      <c r="A78">
        <v>56</v>
      </c>
      <c r="B78" s="18">
        <f>IF(A78&lt;=Calculadora!$F$11,DATE(YEAR(Calculadora!$B$16),MONTH(Calculadora!$B$16)+A78-1,DAY(Calculadora!$B$16)),"")</f>
        <v>47818</v>
      </c>
      <c r="C78">
        <f>IF(A78&lt;=Calculadora!$F$11,F77,"")</f>
        <v>42648.860445020422</v>
      </c>
      <c r="D78" s="17">
        <f>IF(A78&lt;=Calculadora!$F$11,IF(Calculadora!$F$13=1,IF(MOD(A78-1,Calculadora!$F$12)=0,Calculadora!$B$7,0),IF(MOD(A78,Calculadora!$F$12)=0,Calculadora!$B$7,0)),"")</f>
        <v>275</v>
      </c>
      <c r="E78">
        <f>IF(A78&lt;=Calculadora!$F$11,IF(Calculadora!$F$13=1,(C78+D78)*Calculadora!$F$9,C78*Calculadora!$F$9),"")</f>
        <v>250.86063539730165</v>
      </c>
      <c r="F78">
        <f>IF(A78&lt;=Calculadora!$F$11,IF(Calculadora!$F$13=1,C78+D78+E78,C78+E78+D78),"")</f>
        <v>43174.721080417723</v>
      </c>
      <c r="G78">
        <f>IF(A78&lt;=Calculadora!$F$11,G77+D78,"")</f>
        <v>33400</v>
      </c>
      <c r="H78">
        <f>IF(A78&lt;=Calculadora!$F$11,F78-G78,"")</f>
        <v>9774.721080417723</v>
      </c>
      <c r="I78">
        <f>IF(A78&lt;=Calculadora!$F$11,ROUNDUP(A78/12,0),"")</f>
        <v>5</v>
      </c>
      <c r="J78" t="str">
        <f>IF(A78&lt;=Calculadora!$F$11,IF(AND(Calculadora!$B$14&gt;0,F78&gt;=Calculadora!$B$14),1,""),"")</f>
        <v/>
      </c>
    </row>
    <row r="79" spans="1:10" x14ac:dyDescent="0.3">
      <c r="A79">
        <v>57</v>
      </c>
      <c r="B79" s="18">
        <f>IF(A79&lt;=Calculadora!$F$11,DATE(YEAR(Calculadora!$B$16),MONTH(Calculadora!$B$16)+A79-1,DAY(Calculadora!$B$16)),"")</f>
        <v>47849</v>
      </c>
      <c r="C79">
        <f>IF(A79&lt;=Calculadora!$F$11,F78,"")</f>
        <v>43174.721080417723</v>
      </c>
      <c r="D79" s="17">
        <f>IF(A79&lt;=Calculadora!$F$11,IF(Calculadora!$F$13=1,IF(MOD(A79-1,Calculadora!$F$12)=0,Calculadora!$B$7,0),IF(MOD(A79,Calculadora!$F$12)=0,Calculadora!$B$7,0)),"")</f>
        <v>275</v>
      </c>
      <c r="E79">
        <f>IF(A79&lt;=Calculadora!$F$11,IF(Calculadora!$F$13=1,(C79+D79)*Calculadora!$F$9,C79*Calculadora!$F$9),"")</f>
        <v>253.95374812645073</v>
      </c>
      <c r="F79">
        <f>IF(A79&lt;=Calculadora!$F$11,IF(Calculadora!$F$13=1,C79+D79+E79,C79+E79+D79),"")</f>
        <v>43703.674828544172</v>
      </c>
      <c r="G79">
        <f>IF(A79&lt;=Calculadora!$F$11,G78+D79,"")</f>
        <v>33675</v>
      </c>
      <c r="H79">
        <f>IF(A79&lt;=Calculadora!$F$11,F79-G79,"")</f>
        <v>10028.674828544172</v>
      </c>
      <c r="I79">
        <f>IF(A79&lt;=Calculadora!$F$11,ROUNDUP(A79/12,0),"")</f>
        <v>5</v>
      </c>
      <c r="J79" t="str">
        <f>IF(A79&lt;=Calculadora!$F$11,IF(AND(Calculadora!$B$14&gt;0,F79&gt;=Calculadora!$B$14),1,""),"")</f>
        <v/>
      </c>
    </row>
    <row r="80" spans="1:10" x14ac:dyDescent="0.3">
      <c r="A80">
        <v>58</v>
      </c>
      <c r="B80" s="18">
        <f>IF(A80&lt;=Calculadora!$F$11,DATE(YEAR(Calculadora!$B$16),MONTH(Calculadora!$B$16)+A80-1,DAY(Calculadora!$B$16)),"")</f>
        <v>47880</v>
      </c>
      <c r="C80">
        <f>IF(A80&lt;=Calculadora!$F$11,F79,"")</f>
        <v>43703.674828544172</v>
      </c>
      <c r="D80" s="17">
        <f>IF(A80&lt;=Calculadora!$F$11,IF(Calculadora!$F$13=1,IF(MOD(A80-1,Calculadora!$F$12)=0,Calculadora!$B$7,0),IF(MOD(A80,Calculadora!$F$12)=0,Calculadora!$B$7,0)),"")</f>
        <v>275</v>
      </c>
      <c r="E80">
        <f>IF(A80&lt;=Calculadora!$F$11,IF(Calculadora!$F$13=1,(C80+D80)*Calculadora!$F$9,C80*Calculadora!$F$9),"")</f>
        <v>257.06505454744746</v>
      </c>
      <c r="F80">
        <f>IF(A80&lt;=Calculadora!$F$11,IF(Calculadora!$F$13=1,C80+D80+E80,C80+E80+D80),"")</f>
        <v>44235.739883091621</v>
      </c>
      <c r="G80">
        <f>IF(A80&lt;=Calculadora!$F$11,G79+D80,"")</f>
        <v>33950</v>
      </c>
      <c r="H80">
        <f>IF(A80&lt;=Calculadora!$F$11,F80-G80,"")</f>
        <v>10285.739883091621</v>
      </c>
      <c r="I80">
        <f>IF(A80&lt;=Calculadora!$F$11,ROUNDUP(A80/12,0),"")</f>
        <v>5</v>
      </c>
      <c r="J80" t="str">
        <f>IF(A80&lt;=Calculadora!$F$11,IF(AND(Calculadora!$B$14&gt;0,F80&gt;=Calculadora!$B$14),1,""),"")</f>
        <v/>
      </c>
    </row>
    <row r="81" spans="1:10" x14ac:dyDescent="0.3">
      <c r="A81">
        <v>59</v>
      </c>
      <c r="B81" s="18">
        <f>IF(A81&lt;=Calculadora!$F$11,DATE(YEAR(Calculadora!$B$16),MONTH(Calculadora!$B$16)+A81-1,DAY(Calculadora!$B$16)),"")</f>
        <v>47908</v>
      </c>
      <c r="C81">
        <f>IF(A81&lt;=Calculadora!$F$11,F80,"")</f>
        <v>44235.739883091621</v>
      </c>
      <c r="D81" s="17">
        <f>IF(A81&lt;=Calculadora!$F$11,IF(Calculadora!$F$13=1,IF(MOD(A81-1,Calculadora!$F$12)=0,Calculadora!$B$7,0),IF(MOD(A81,Calculadora!$F$12)=0,Calculadora!$B$7,0)),"")</f>
        <v>275</v>
      </c>
      <c r="E81">
        <f>IF(A81&lt;=Calculadora!$F$11,IF(Calculadora!$F$13=1,(C81+D81)*Calculadora!$F$9,C81*Calculadora!$F$9),"")</f>
        <v>260.19466167560358</v>
      </c>
      <c r="F81">
        <f>IF(A81&lt;=Calculadora!$F$11,IF(Calculadora!$F$13=1,C81+D81+E81,C81+E81+D81),"")</f>
        <v>44770.934544767224</v>
      </c>
      <c r="G81">
        <f>IF(A81&lt;=Calculadora!$F$11,G80+D81,"")</f>
        <v>34225</v>
      </c>
      <c r="H81">
        <f>IF(A81&lt;=Calculadora!$F$11,F81-G81,"")</f>
        <v>10545.934544767224</v>
      </c>
      <c r="I81">
        <f>IF(A81&lt;=Calculadora!$F$11,ROUNDUP(A81/12,0),"")</f>
        <v>5</v>
      </c>
      <c r="J81" t="str">
        <f>IF(A81&lt;=Calculadora!$F$11,IF(AND(Calculadora!$B$14&gt;0,F81&gt;=Calculadora!$B$14),1,""),"")</f>
        <v/>
      </c>
    </row>
    <row r="82" spans="1:10" x14ac:dyDescent="0.3">
      <c r="A82">
        <v>60</v>
      </c>
      <c r="B82" s="18">
        <f>IF(A82&lt;=Calculadora!$F$11,DATE(YEAR(Calculadora!$B$16),MONTH(Calculadora!$B$16)+A82-1,DAY(Calculadora!$B$16)),"")</f>
        <v>47939</v>
      </c>
      <c r="C82">
        <f>IF(A82&lt;=Calculadora!$F$11,F81,"")</f>
        <v>44770.934544767224</v>
      </c>
      <c r="D82" s="17">
        <f>IF(A82&lt;=Calculadora!$F$11,IF(Calculadora!$F$13=1,IF(MOD(A82-1,Calculadora!$F$12)=0,Calculadora!$B$7,0),IF(MOD(A82,Calculadora!$F$12)=0,Calculadora!$B$7,0)),"")</f>
        <v>275</v>
      </c>
      <c r="E82">
        <f>IF(A82&lt;=Calculadora!$F$11,IF(Calculadora!$F$13=1,(C82+D82)*Calculadora!$F$9,C82*Calculadora!$F$9),"")</f>
        <v>263.34267715569507</v>
      </c>
      <c r="F82">
        <f>IF(A82&lt;=Calculadora!$F$11,IF(Calculadora!$F$13=1,C82+D82+E82,C82+E82+D82),"")</f>
        <v>45309.277221922915</v>
      </c>
      <c r="G82">
        <f>IF(A82&lt;=Calculadora!$F$11,G81+D82,"")</f>
        <v>34500</v>
      </c>
      <c r="H82">
        <f>IF(A82&lt;=Calculadora!$F$11,F82-G82,"")</f>
        <v>10809.277221922915</v>
      </c>
      <c r="I82">
        <f>IF(A82&lt;=Calculadora!$F$11,ROUNDUP(A82/12,0),"")</f>
        <v>5</v>
      </c>
      <c r="J82" t="str">
        <f>IF(A82&lt;=Calculadora!$F$11,IF(AND(Calculadora!$B$14&gt;0,F82&gt;=Calculadora!$B$14),1,""),"")</f>
        <v/>
      </c>
    </row>
    <row r="83" spans="1:10" x14ac:dyDescent="0.3">
      <c r="A83">
        <v>61</v>
      </c>
      <c r="B83" s="18">
        <f>IF(A83&lt;=Calculadora!$F$11,DATE(YEAR(Calculadora!$B$16),MONTH(Calculadora!$B$16)+A83-1,DAY(Calculadora!$B$16)),"")</f>
        <v>47969</v>
      </c>
      <c r="C83">
        <f>IF(A83&lt;=Calculadora!$F$11,F82,"")</f>
        <v>45309.277221922915</v>
      </c>
      <c r="D83" s="17">
        <f>IF(A83&lt;=Calculadora!$F$11,IF(Calculadora!$F$13=1,IF(MOD(A83-1,Calculadora!$F$12)=0,Calculadora!$B$7,0),IF(MOD(A83,Calculadora!$F$12)=0,Calculadora!$B$7,0)),"")</f>
        <v>275</v>
      </c>
      <c r="E83">
        <f>IF(A83&lt;=Calculadora!$F$11,IF(Calculadora!$F$13=1,(C83+D83)*Calculadora!$F$9,C83*Calculadora!$F$9),"")</f>
        <v>266.50920926566448</v>
      </c>
      <c r="F83">
        <f>IF(A83&lt;=Calculadora!$F$11,IF(Calculadora!$F$13=1,C83+D83+E83,C83+E83+D83),"")</f>
        <v>45850.786431188579</v>
      </c>
      <c r="G83">
        <f>IF(A83&lt;=Calculadora!$F$11,G82+D83,"")</f>
        <v>34775</v>
      </c>
      <c r="H83">
        <f>IF(A83&lt;=Calculadora!$F$11,F83-G83,"")</f>
        <v>11075.786431188579</v>
      </c>
      <c r="I83">
        <f>IF(A83&lt;=Calculadora!$F$11,ROUNDUP(A83/12,0),"")</f>
        <v>6</v>
      </c>
      <c r="J83" t="str">
        <f>IF(A83&lt;=Calculadora!$F$11,IF(AND(Calculadora!$B$14&gt;0,F83&gt;=Calculadora!$B$14),1,""),"")</f>
        <v/>
      </c>
    </row>
    <row r="84" spans="1:10" x14ac:dyDescent="0.3">
      <c r="A84">
        <v>62</v>
      </c>
      <c r="B84" s="18">
        <f>IF(A84&lt;=Calculadora!$F$11,DATE(YEAR(Calculadora!$B$16),MONTH(Calculadora!$B$16)+A84-1,DAY(Calculadora!$B$16)),"")</f>
        <v>48000</v>
      </c>
      <c r="C84">
        <f>IF(A84&lt;=Calculadora!$F$11,F83,"")</f>
        <v>45850.786431188579</v>
      </c>
      <c r="D84" s="17">
        <f>IF(A84&lt;=Calculadora!$F$11,IF(Calculadora!$F$13=1,IF(MOD(A84-1,Calculadora!$F$12)=0,Calculadora!$B$7,0),IF(MOD(A84,Calculadora!$F$12)=0,Calculadora!$B$7,0)),"")</f>
        <v>275</v>
      </c>
      <c r="E84">
        <f>IF(A84&lt;=Calculadora!$F$11,IF(Calculadora!$F$13=1,(C84+D84)*Calculadora!$F$9,C84*Calculadora!$F$9),"")</f>
        <v>269.69436692034543</v>
      </c>
      <c r="F84">
        <f>IF(A84&lt;=Calculadora!$F$11,IF(Calculadora!$F$13=1,C84+D84+E84,C84+E84+D84),"")</f>
        <v>46395.480798108925</v>
      </c>
      <c r="G84">
        <f>IF(A84&lt;=Calculadora!$F$11,G83+D84,"")</f>
        <v>35050</v>
      </c>
      <c r="H84">
        <f>IF(A84&lt;=Calculadora!$F$11,F84-G84,"")</f>
        <v>11345.480798108925</v>
      </c>
      <c r="I84">
        <f>IF(A84&lt;=Calculadora!$F$11,ROUNDUP(A84/12,0),"")</f>
        <v>6</v>
      </c>
      <c r="J84" t="str">
        <f>IF(A84&lt;=Calculadora!$F$11,IF(AND(Calculadora!$B$14&gt;0,F84&gt;=Calculadora!$B$14),1,""),"")</f>
        <v/>
      </c>
    </row>
    <row r="85" spans="1:10" x14ac:dyDescent="0.3">
      <c r="A85">
        <v>63</v>
      </c>
      <c r="B85" s="18">
        <f>IF(A85&lt;=Calculadora!$F$11,DATE(YEAR(Calculadora!$B$16),MONTH(Calculadora!$B$16)+A85-1,DAY(Calculadora!$B$16)),"")</f>
        <v>48030</v>
      </c>
      <c r="C85">
        <f>IF(A85&lt;=Calculadora!$F$11,F84,"")</f>
        <v>46395.480798108925</v>
      </c>
      <c r="D85" s="17">
        <f>IF(A85&lt;=Calculadora!$F$11,IF(Calculadora!$F$13=1,IF(MOD(A85-1,Calculadora!$F$12)=0,Calculadora!$B$7,0),IF(MOD(A85,Calculadora!$F$12)=0,Calculadora!$B$7,0)),"")</f>
        <v>275</v>
      </c>
      <c r="E85">
        <f>IF(A85&lt;=Calculadora!$F$11,IF(Calculadora!$F$13=1,(C85+D85)*Calculadora!$F$9,C85*Calculadora!$F$9),"")</f>
        <v>272.89825967520852</v>
      </c>
      <c r="F85">
        <f>IF(A85&lt;=Calculadora!$F$11,IF(Calculadora!$F$13=1,C85+D85+E85,C85+E85+D85),"")</f>
        <v>46943.379057784136</v>
      </c>
      <c r="G85">
        <f>IF(A85&lt;=Calculadora!$F$11,G84+D85,"")</f>
        <v>35325</v>
      </c>
      <c r="H85">
        <f>IF(A85&lt;=Calculadora!$F$11,F85-G85,"")</f>
        <v>11618.379057784136</v>
      </c>
      <c r="I85">
        <f>IF(A85&lt;=Calculadora!$F$11,ROUNDUP(A85/12,0),"")</f>
        <v>6</v>
      </c>
      <c r="J85" t="str">
        <f>IF(A85&lt;=Calculadora!$F$11,IF(AND(Calculadora!$B$14&gt;0,F85&gt;=Calculadora!$B$14),1,""),"")</f>
        <v/>
      </c>
    </row>
    <row r="86" spans="1:10" x14ac:dyDescent="0.3">
      <c r="A86">
        <v>64</v>
      </c>
      <c r="B86" s="18">
        <f>IF(A86&lt;=Calculadora!$F$11,DATE(YEAR(Calculadora!$B$16),MONTH(Calculadora!$B$16)+A86-1,DAY(Calculadora!$B$16)),"")</f>
        <v>48061</v>
      </c>
      <c r="C86">
        <f>IF(A86&lt;=Calculadora!$F$11,F85,"")</f>
        <v>46943.379057784136</v>
      </c>
      <c r="D86" s="17">
        <f>IF(A86&lt;=Calculadora!$F$11,IF(Calculadora!$F$13=1,IF(MOD(A86-1,Calculadora!$F$12)=0,Calculadora!$B$7,0),IF(MOD(A86,Calculadora!$F$12)=0,Calculadora!$B$7,0)),"")</f>
        <v>275</v>
      </c>
      <c r="E86">
        <f>IF(A86&lt;=Calculadora!$F$11,IF(Calculadora!$F$13=1,(C86+D86)*Calculadora!$F$9,C86*Calculadora!$F$9),"")</f>
        <v>276.12099773012994</v>
      </c>
      <c r="F86">
        <f>IF(A86&lt;=Calculadora!$F$11,IF(Calculadora!$F$13=1,C86+D86+E86,C86+E86+D86),"")</f>
        <v>47494.500055514269</v>
      </c>
      <c r="G86">
        <f>IF(A86&lt;=Calculadora!$F$11,G85+D86,"")</f>
        <v>35600</v>
      </c>
      <c r="H86">
        <f>IF(A86&lt;=Calculadora!$F$11,F86-G86,"")</f>
        <v>11894.500055514269</v>
      </c>
      <c r="I86">
        <f>IF(A86&lt;=Calculadora!$F$11,ROUNDUP(A86/12,0),"")</f>
        <v>6</v>
      </c>
      <c r="J86" t="str">
        <f>IF(A86&lt;=Calculadora!$F$11,IF(AND(Calculadora!$B$14&gt;0,F86&gt;=Calculadora!$B$14),1,""),"")</f>
        <v/>
      </c>
    </row>
    <row r="87" spans="1:10" x14ac:dyDescent="0.3">
      <c r="A87">
        <v>65</v>
      </c>
      <c r="B87" s="18">
        <f>IF(A87&lt;=Calculadora!$F$11,DATE(YEAR(Calculadora!$B$16),MONTH(Calculadora!$B$16)+A87-1,DAY(Calculadora!$B$16)),"")</f>
        <v>48092</v>
      </c>
      <c r="C87">
        <f>IF(A87&lt;=Calculadora!$F$11,F86,"")</f>
        <v>47494.500055514269</v>
      </c>
      <c r="D87" s="17">
        <f>IF(A87&lt;=Calculadora!$F$11,IF(Calculadora!$F$13=1,IF(MOD(A87-1,Calculadora!$F$12)=0,Calculadora!$B$7,0),IF(MOD(A87,Calculadora!$F$12)=0,Calculadora!$B$7,0)),"")</f>
        <v>275</v>
      </c>
      <c r="E87">
        <f>IF(A87&lt;=Calculadora!$F$11,IF(Calculadora!$F$13=1,(C87+D87)*Calculadora!$F$9,C87*Calculadora!$F$9),"")</f>
        <v>279.36269193318145</v>
      </c>
      <c r="F87">
        <f>IF(A87&lt;=Calculadora!$F$11,IF(Calculadora!$F$13=1,C87+D87+E87,C87+E87+D87),"")</f>
        <v>48048.862747447449</v>
      </c>
      <c r="G87">
        <f>IF(A87&lt;=Calculadora!$F$11,G86+D87,"")</f>
        <v>35875</v>
      </c>
      <c r="H87">
        <f>IF(A87&lt;=Calculadora!$F$11,F87-G87,"")</f>
        <v>12173.862747447449</v>
      </c>
      <c r="I87">
        <f>IF(A87&lt;=Calculadora!$F$11,ROUNDUP(A87/12,0),"")</f>
        <v>6</v>
      </c>
      <c r="J87" t="str">
        <f>IF(A87&lt;=Calculadora!$F$11,IF(AND(Calculadora!$B$14&gt;0,F87&gt;=Calculadora!$B$14),1,""),"")</f>
        <v/>
      </c>
    </row>
    <row r="88" spans="1:10" x14ac:dyDescent="0.3">
      <c r="A88">
        <v>66</v>
      </c>
      <c r="B88" s="18">
        <f>IF(A88&lt;=Calculadora!$F$11,DATE(YEAR(Calculadora!$B$16),MONTH(Calculadora!$B$16)+A88-1,DAY(Calculadora!$B$16)),"")</f>
        <v>48122</v>
      </c>
      <c r="C88">
        <f>IF(A88&lt;=Calculadora!$F$11,F87,"")</f>
        <v>48048.862747447449</v>
      </c>
      <c r="D88" s="17">
        <f>IF(A88&lt;=Calculadora!$F$11,IF(Calculadora!$F$13=1,IF(MOD(A88-1,Calculadora!$F$12)=0,Calculadora!$B$7,0),IF(MOD(A88,Calculadora!$F$12)=0,Calculadora!$B$7,0)),"")</f>
        <v>275</v>
      </c>
      <c r="E88">
        <f>IF(A88&lt;=Calculadora!$F$11,IF(Calculadora!$F$13=1,(C88+D88)*Calculadora!$F$9,C88*Calculadora!$F$9),"")</f>
        <v>282.62345378444337</v>
      </c>
      <c r="F88">
        <f>IF(A88&lt;=Calculadora!$F$11,IF(Calculadora!$F$13=1,C88+D88+E88,C88+E88+D88),"")</f>
        <v>48606.486201231892</v>
      </c>
      <c r="G88">
        <f>IF(A88&lt;=Calculadora!$F$11,G87+D88,"")</f>
        <v>36150</v>
      </c>
      <c r="H88">
        <f>IF(A88&lt;=Calculadora!$F$11,F88-G88,"")</f>
        <v>12456.486201231892</v>
      </c>
      <c r="I88">
        <f>IF(A88&lt;=Calculadora!$F$11,ROUNDUP(A88/12,0),"")</f>
        <v>6</v>
      </c>
      <c r="J88" t="str">
        <f>IF(A88&lt;=Calculadora!$F$11,IF(AND(Calculadora!$B$14&gt;0,F88&gt;=Calculadora!$B$14),1,""),"")</f>
        <v/>
      </c>
    </row>
    <row r="89" spans="1:10" x14ac:dyDescent="0.3">
      <c r="A89">
        <v>67</v>
      </c>
      <c r="B89" s="18">
        <f>IF(A89&lt;=Calculadora!$F$11,DATE(YEAR(Calculadora!$B$16),MONTH(Calculadora!$B$16)+A89-1,DAY(Calculadora!$B$16)),"")</f>
        <v>48153</v>
      </c>
      <c r="C89">
        <f>IF(A89&lt;=Calculadora!$F$11,F88,"")</f>
        <v>48606.486201231892</v>
      </c>
      <c r="D89" s="17">
        <f>IF(A89&lt;=Calculadora!$F$11,IF(Calculadora!$F$13=1,IF(MOD(A89-1,Calculadora!$F$12)=0,Calculadora!$B$7,0),IF(MOD(A89,Calculadora!$F$12)=0,Calculadora!$B$7,0)),"")</f>
        <v>275</v>
      </c>
      <c r="E89">
        <f>IF(A89&lt;=Calculadora!$F$11,IF(Calculadora!$F$13=1,(C89+D89)*Calculadora!$F$9,C89*Calculadora!$F$9),"")</f>
        <v>285.90339543983958</v>
      </c>
      <c r="F89">
        <f>IF(A89&lt;=Calculadora!$F$11,IF(Calculadora!$F$13=1,C89+D89+E89,C89+E89+D89),"")</f>
        <v>49167.389596671732</v>
      </c>
      <c r="G89">
        <f>IF(A89&lt;=Calculadora!$F$11,G88+D89,"")</f>
        <v>36425</v>
      </c>
      <c r="H89">
        <f>IF(A89&lt;=Calculadora!$F$11,F89-G89,"")</f>
        <v>12742.389596671732</v>
      </c>
      <c r="I89">
        <f>IF(A89&lt;=Calculadora!$F$11,ROUNDUP(A89/12,0),"")</f>
        <v>6</v>
      </c>
      <c r="J89" t="str">
        <f>IF(A89&lt;=Calculadora!$F$11,IF(AND(Calculadora!$B$14&gt;0,F89&gt;=Calculadora!$B$14),1,""),"")</f>
        <v/>
      </c>
    </row>
    <row r="90" spans="1:10" x14ac:dyDescent="0.3">
      <c r="A90">
        <v>68</v>
      </c>
      <c r="B90" s="18">
        <f>IF(A90&lt;=Calculadora!$F$11,DATE(YEAR(Calculadora!$B$16),MONTH(Calculadora!$B$16)+A90-1,DAY(Calculadora!$B$16)),"")</f>
        <v>48183</v>
      </c>
      <c r="C90">
        <f>IF(A90&lt;=Calculadora!$F$11,F89,"")</f>
        <v>49167.389596671732</v>
      </c>
      <c r="D90" s="17">
        <f>IF(A90&lt;=Calculadora!$F$11,IF(Calculadora!$F$13=1,IF(MOD(A90-1,Calculadora!$F$12)=0,Calculadora!$B$7,0),IF(MOD(A90,Calculadora!$F$12)=0,Calculadora!$B$7,0)),"")</f>
        <v>275</v>
      </c>
      <c r="E90">
        <f>IF(A90&lt;=Calculadora!$F$11,IF(Calculadora!$F$13=1,(C90+D90)*Calculadora!$F$9,C90*Calculadora!$F$9),"")</f>
        <v>289.20262971499528</v>
      </c>
      <c r="F90">
        <f>IF(A90&lt;=Calculadora!$F$11,IF(Calculadora!$F$13=1,C90+D90+E90,C90+E90+D90),"")</f>
        <v>49731.592226386725</v>
      </c>
      <c r="G90">
        <f>IF(A90&lt;=Calculadora!$F$11,G89+D90,"")</f>
        <v>36700</v>
      </c>
      <c r="H90">
        <f>IF(A90&lt;=Calculadora!$F$11,F90-G90,"")</f>
        <v>13031.592226386725</v>
      </c>
      <c r="I90">
        <f>IF(A90&lt;=Calculadora!$F$11,ROUNDUP(A90/12,0),"")</f>
        <v>6</v>
      </c>
      <c r="J90" t="str">
        <f>IF(A90&lt;=Calculadora!$F$11,IF(AND(Calculadora!$B$14&gt;0,F90&gt;=Calculadora!$B$14),1,""),"")</f>
        <v/>
      </c>
    </row>
    <row r="91" spans="1:10" x14ac:dyDescent="0.3">
      <c r="A91">
        <v>69</v>
      </c>
      <c r="B91" s="18">
        <f>IF(A91&lt;=Calculadora!$F$11,DATE(YEAR(Calculadora!$B$16),MONTH(Calculadora!$B$16)+A91-1,DAY(Calculadora!$B$16)),"")</f>
        <v>48214</v>
      </c>
      <c r="C91">
        <f>IF(A91&lt;=Calculadora!$F$11,F90,"")</f>
        <v>49731.592226386725</v>
      </c>
      <c r="D91" s="17">
        <f>IF(A91&lt;=Calculadora!$F$11,IF(Calculadora!$F$13=1,IF(MOD(A91-1,Calculadora!$F$12)=0,Calculadora!$B$7,0),IF(MOD(A91,Calculadora!$F$12)=0,Calculadora!$B$7,0)),"")</f>
        <v>275</v>
      </c>
      <c r="E91">
        <f>IF(A91&lt;=Calculadora!$F$11,IF(Calculadora!$F$13=1,(C91+D91)*Calculadora!$F$9,C91*Calculadora!$F$9),"")</f>
        <v>292.52127008911708</v>
      </c>
      <c r="F91">
        <f>IF(A91&lt;=Calculadora!$F$11,IF(Calculadora!$F$13=1,C91+D91+E91,C91+E91+D91),"")</f>
        <v>50299.113496475846</v>
      </c>
      <c r="G91">
        <f>IF(A91&lt;=Calculadora!$F$11,G90+D91,"")</f>
        <v>36975</v>
      </c>
      <c r="H91">
        <f>IF(A91&lt;=Calculadora!$F$11,F91-G91,"")</f>
        <v>13324.113496475846</v>
      </c>
      <c r="I91">
        <f>IF(A91&lt;=Calculadora!$F$11,ROUNDUP(A91/12,0),"")</f>
        <v>6</v>
      </c>
      <c r="J91" t="str">
        <f>IF(A91&lt;=Calculadora!$F$11,IF(AND(Calculadora!$B$14&gt;0,F91&gt;=Calculadora!$B$14),1,""),"")</f>
        <v/>
      </c>
    </row>
    <row r="92" spans="1:10" x14ac:dyDescent="0.3">
      <c r="A92">
        <v>70</v>
      </c>
      <c r="B92" s="18">
        <f>IF(A92&lt;=Calculadora!$F$11,DATE(YEAR(Calculadora!$B$16),MONTH(Calculadora!$B$16)+A92-1,DAY(Calculadora!$B$16)),"")</f>
        <v>48245</v>
      </c>
      <c r="C92">
        <f>IF(A92&lt;=Calculadora!$F$11,F91,"")</f>
        <v>50299.113496475846</v>
      </c>
      <c r="D92" s="17">
        <f>IF(A92&lt;=Calculadora!$F$11,IF(Calculadora!$F$13=1,IF(MOD(A92-1,Calculadora!$F$12)=0,Calculadora!$B$7,0),IF(MOD(A92,Calculadora!$F$12)=0,Calculadora!$B$7,0)),"")</f>
        <v>275</v>
      </c>
      <c r="E92">
        <f>IF(A92&lt;=Calculadora!$F$11,IF(Calculadora!$F$13=1,(C92+D92)*Calculadora!$F$9,C92*Calculadora!$F$9),"")</f>
        <v>295.85943070889664</v>
      </c>
      <c r="F92">
        <f>IF(A92&lt;=Calculadora!$F$11,IF(Calculadora!$F$13=1,C92+D92+E92,C92+E92+D92),"")</f>
        <v>50869.972927184739</v>
      </c>
      <c r="G92">
        <f>IF(A92&lt;=Calculadora!$F$11,G91+D92,"")</f>
        <v>37250</v>
      </c>
      <c r="H92">
        <f>IF(A92&lt;=Calculadora!$F$11,F92-G92,"")</f>
        <v>13619.972927184739</v>
      </c>
      <c r="I92">
        <f>IF(A92&lt;=Calculadora!$F$11,ROUNDUP(A92/12,0),"")</f>
        <v>6</v>
      </c>
      <c r="J92" t="str">
        <f>IF(A92&lt;=Calculadora!$F$11,IF(AND(Calculadora!$B$14&gt;0,F92&gt;=Calculadora!$B$14),1,""),"")</f>
        <v/>
      </c>
    </row>
    <row r="93" spans="1:10" x14ac:dyDescent="0.3">
      <c r="A93">
        <v>71</v>
      </c>
      <c r="B93" s="18">
        <f>IF(A93&lt;=Calculadora!$F$11,DATE(YEAR(Calculadora!$B$16),MONTH(Calculadora!$B$16)+A93-1,DAY(Calculadora!$B$16)),"")</f>
        <v>48274</v>
      </c>
      <c r="C93">
        <f>IF(A93&lt;=Calculadora!$F$11,F92,"")</f>
        <v>50869.972927184739</v>
      </c>
      <c r="D93" s="17">
        <f>IF(A93&lt;=Calculadora!$F$11,IF(Calculadora!$F$13=1,IF(MOD(A93-1,Calculadora!$F$12)=0,Calculadora!$B$7,0),IF(MOD(A93,Calculadora!$F$12)=0,Calculadora!$B$7,0)),"")</f>
        <v>275</v>
      </c>
      <c r="E93">
        <f>IF(A93&lt;=Calculadora!$F$11,IF(Calculadora!$F$13=1,(C93+D93)*Calculadora!$F$9,C93*Calculadora!$F$9),"")</f>
        <v>299.21722639243626</v>
      </c>
      <c r="F93">
        <f>IF(A93&lt;=Calculadora!$F$11,IF(Calculadora!$F$13=1,C93+D93+E93,C93+E93+D93),"")</f>
        <v>51444.190153577176</v>
      </c>
      <c r="G93">
        <f>IF(A93&lt;=Calculadora!$F$11,G92+D93,"")</f>
        <v>37525</v>
      </c>
      <c r="H93">
        <f>IF(A93&lt;=Calculadora!$F$11,F93-G93,"")</f>
        <v>13919.190153577176</v>
      </c>
      <c r="I93">
        <f>IF(A93&lt;=Calculadora!$F$11,ROUNDUP(A93/12,0),"")</f>
        <v>6</v>
      </c>
      <c r="J93" t="str">
        <f>IF(A93&lt;=Calculadora!$F$11,IF(AND(Calculadora!$B$14&gt;0,F93&gt;=Calculadora!$B$14),1,""),"")</f>
        <v/>
      </c>
    </row>
    <row r="94" spans="1:10" x14ac:dyDescent="0.3">
      <c r="A94">
        <v>72</v>
      </c>
      <c r="B94" s="18">
        <f>IF(A94&lt;=Calculadora!$F$11,DATE(YEAR(Calculadora!$B$16),MONTH(Calculadora!$B$16)+A94-1,DAY(Calculadora!$B$16)),"")</f>
        <v>48305</v>
      </c>
      <c r="C94">
        <f>IF(A94&lt;=Calculadora!$F$11,F93,"")</f>
        <v>51444.190153577176</v>
      </c>
      <c r="D94" s="17">
        <f>IF(A94&lt;=Calculadora!$F$11,IF(Calculadora!$F$13=1,IF(MOD(A94-1,Calculadora!$F$12)=0,Calculadora!$B$7,0),IF(MOD(A94,Calculadora!$F$12)=0,Calculadora!$B$7,0)),"")</f>
        <v>275</v>
      </c>
      <c r="E94">
        <f>IF(A94&lt;=Calculadora!$F$11,IF(Calculadora!$F$13=1,(C94+D94)*Calculadora!$F$9,C94*Calculadora!$F$9),"")</f>
        <v>302.59477263319877</v>
      </c>
      <c r="F94">
        <f>IF(A94&lt;=Calculadora!$F$11,IF(Calculadora!$F$13=1,C94+D94+E94,C94+E94+D94),"")</f>
        <v>52021.784926210377</v>
      </c>
      <c r="G94">
        <f>IF(A94&lt;=Calculadora!$F$11,G93+D94,"")</f>
        <v>37800</v>
      </c>
      <c r="H94">
        <f>IF(A94&lt;=Calculadora!$F$11,F94-G94,"")</f>
        <v>14221.784926210377</v>
      </c>
      <c r="I94">
        <f>IF(A94&lt;=Calculadora!$F$11,ROUNDUP(A94/12,0),"")</f>
        <v>6</v>
      </c>
      <c r="J94" t="str">
        <f>IF(A94&lt;=Calculadora!$F$11,IF(AND(Calculadora!$B$14&gt;0,F94&gt;=Calculadora!$B$14),1,""),"")</f>
        <v/>
      </c>
    </row>
    <row r="95" spans="1:10" x14ac:dyDescent="0.3">
      <c r="A95">
        <v>73</v>
      </c>
      <c r="B95" s="18">
        <f>IF(A95&lt;=Calculadora!$F$11,DATE(YEAR(Calculadora!$B$16),MONTH(Calculadora!$B$16)+A95-1,DAY(Calculadora!$B$16)),"")</f>
        <v>48335</v>
      </c>
      <c r="C95">
        <f>IF(A95&lt;=Calculadora!$F$11,F94,"")</f>
        <v>52021.784926210377</v>
      </c>
      <c r="D95" s="17">
        <f>IF(A95&lt;=Calculadora!$F$11,IF(Calculadora!$F$13=1,IF(MOD(A95-1,Calculadora!$F$12)=0,Calculadora!$B$7,0),IF(MOD(A95,Calculadora!$F$12)=0,Calculadora!$B$7,0)),"")</f>
        <v>275</v>
      </c>
      <c r="E95">
        <f>IF(A95&lt;=Calculadora!$F$11,IF(Calculadora!$F$13=1,(C95+D95)*Calculadora!$F$9,C95*Calculadora!$F$9),"")</f>
        <v>305.99218560397941</v>
      </c>
      <c r="F95">
        <f>IF(A95&lt;=Calculadora!$F$11,IF(Calculadora!$F$13=1,C95+D95+E95,C95+E95+D95),"")</f>
        <v>52602.777111814357</v>
      </c>
      <c r="G95">
        <f>IF(A95&lt;=Calculadora!$F$11,G94+D95,"")</f>
        <v>38075</v>
      </c>
      <c r="H95">
        <f>IF(A95&lt;=Calculadora!$F$11,F95-G95,"")</f>
        <v>14527.777111814357</v>
      </c>
      <c r="I95">
        <f>IF(A95&lt;=Calculadora!$F$11,ROUNDUP(A95/12,0),"")</f>
        <v>7</v>
      </c>
      <c r="J95" t="str">
        <f>IF(A95&lt;=Calculadora!$F$11,IF(AND(Calculadora!$B$14&gt;0,F95&gt;=Calculadora!$B$14),1,""),"")</f>
        <v/>
      </c>
    </row>
    <row r="96" spans="1:10" x14ac:dyDescent="0.3">
      <c r="A96">
        <v>74</v>
      </c>
      <c r="B96" s="18">
        <f>IF(A96&lt;=Calculadora!$F$11,DATE(YEAR(Calculadora!$B$16),MONTH(Calculadora!$B$16)+A96-1,DAY(Calculadora!$B$16)),"")</f>
        <v>48366</v>
      </c>
      <c r="C96">
        <f>IF(A96&lt;=Calculadora!$F$11,F95,"")</f>
        <v>52602.777111814357</v>
      </c>
      <c r="D96" s="17">
        <f>IF(A96&lt;=Calculadora!$F$11,IF(Calculadora!$F$13=1,IF(MOD(A96-1,Calculadora!$F$12)=0,Calculadora!$B$7,0),IF(MOD(A96,Calculadora!$F$12)=0,Calculadora!$B$7,0)),"")</f>
        <v>275</v>
      </c>
      <c r="E96">
        <f>IF(A96&lt;=Calculadora!$F$11,IF(Calculadora!$F$13=1,(C96+D96)*Calculadora!$F$9,C96*Calculadora!$F$9),"")</f>
        <v>309.40958216090189</v>
      </c>
      <c r="F96">
        <f>IF(A96&lt;=Calculadora!$F$11,IF(Calculadora!$F$13=1,C96+D96+E96,C96+E96+D96),"")</f>
        <v>53187.186693975258</v>
      </c>
      <c r="G96">
        <f>IF(A96&lt;=Calculadora!$F$11,G95+D96,"")</f>
        <v>38350</v>
      </c>
      <c r="H96">
        <f>IF(A96&lt;=Calculadora!$F$11,F96-G96,"")</f>
        <v>14837.186693975258</v>
      </c>
      <c r="I96">
        <f>IF(A96&lt;=Calculadora!$F$11,ROUNDUP(A96/12,0),"")</f>
        <v>7</v>
      </c>
      <c r="J96" t="str">
        <f>IF(A96&lt;=Calculadora!$F$11,IF(AND(Calculadora!$B$14&gt;0,F96&gt;=Calculadora!$B$14),1,""),"")</f>
        <v/>
      </c>
    </row>
    <row r="97" spans="1:10" x14ac:dyDescent="0.3">
      <c r="A97">
        <v>75</v>
      </c>
      <c r="B97" s="18">
        <f>IF(A97&lt;=Calculadora!$F$11,DATE(YEAR(Calculadora!$B$16),MONTH(Calculadora!$B$16)+A97-1,DAY(Calculadora!$B$16)),"")</f>
        <v>48396</v>
      </c>
      <c r="C97">
        <f>IF(A97&lt;=Calculadora!$F$11,F96,"")</f>
        <v>53187.186693975258</v>
      </c>
      <c r="D97" s="17">
        <f>IF(A97&lt;=Calculadora!$F$11,IF(Calculadora!$F$13=1,IF(MOD(A97-1,Calculadora!$F$12)=0,Calculadora!$B$7,0),IF(MOD(A97,Calculadora!$F$12)=0,Calculadora!$B$7,0)),"")</f>
        <v>275</v>
      </c>
      <c r="E97">
        <f>IF(A97&lt;=Calculadora!$F$11,IF(Calculadora!$F$13=1,(C97+D97)*Calculadora!$F$9,C97*Calculadora!$F$9),"")</f>
        <v>312.8470798474379</v>
      </c>
      <c r="F97">
        <f>IF(A97&lt;=Calculadora!$F$11,IF(Calculadora!$F$13=1,C97+D97+E97,C97+E97+D97),"")</f>
        <v>53775.033773822695</v>
      </c>
      <c r="G97">
        <f>IF(A97&lt;=Calculadora!$F$11,G96+D97,"")</f>
        <v>38625</v>
      </c>
      <c r="H97">
        <f>IF(A97&lt;=Calculadora!$F$11,F97-G97,"")</f>
        <v>15150.033773822695</v>
      </c>
      <c r="I97">
        <f>IF(A97&lt;=Calculadora!$F$11,ROUNDUP(A97/12,0),"")</f>
        <v>7</v>
      </c>
      <c r="J97" t="str">
        <f>IF(A97&lt;=Calculadora!$F$11,IF(AND(Calculadora!$B$14&gt;0,F97&gt;=Calculadora!$B$14),1,""),"")</f>
        <v/>
      </c>
    </row>
    <row r="98" spans="1:10" x14ac:dyDescent="0.3">
      <c r="A98">
        <v>76</v>
      </c>
      <c r="B98" s="18">
        <f>IF(A98&lt;=Calculadora!$F$11,DATE(YEAR(Calculadora!$B$16),MONTH(Calculadora!$B$16)+A98-1,DAY(Calculadora!$B$16)),"")</f>
        <v>48427</v>
      </c>
      <c r="C98">
        <f>IF(A98&lt;=Calculadora!$F$11,F97,"")</f>
        <v>53775.033773822695</v>
      </c>
      <c r="D98" s="17">
        <f>IF(A98&lt;=Calculadora!$F$11,IF(Calculadora!$F$13=1,IF(MOD(A98-1,Calculadora!$F$12)=0,Calculadora!$B$7,0),IF(MOD(A98,Calculadora!$F$12)=0,Calculadora!$B$7,0)),"")</f>
        <v>275</v>
      </c>
      <c r="E98">
        <f>IF(A98&lt;=Calculadora!$F$11,IF(Calculadora!$F$13=1,(C98+D98)*Calculadora!$F$9,C98*Calculadora!$F$9),"")</f>
        <v>316.30479689844987</v>
      </c>
      <c r="F98">
        <f>IF(A98&lt;=Calculadora!$F$11,IF(Calculadora!$F$13=1,C98+D98+E98,C98+E98+D98),"")</f>
        <v>54366.338570721142</v>
      </c>
      <c r="G98">
        <f>IF(A98&lt;=Calculadora!$F$11,G97+D98,"")</f>
        <v>38900</v>
      </c>
      <c r="H98">
        <f>IF(A98&lt;=Calculadora!$F$11,F98-G98,"")</f>
        <v>15466.338570721142</v>
      </c>
      <c r="I98">
        <f>IF(A98&lt;=Calculadora!$F$11,ROUNDUP(A98/12,0),"")</f>
        <v>7</v>
      </c>
      <c r="J98" t="str">
        <f>IF(A98&lt;=Calculadora!$F$11,IF(AND(Calculadora!$B$14&gt;0,F98&gt;=Calculadora!$B$14),1,""),"")</f>
        <v/>
      </c>
    </row>
    <row r="99" spans="1:10" x14ac:dyDescent="0.3">
      <c r="A99">
        <v>77</v>
      </c>
      <c r="B99" s="18">
        <f>IF(A99&lt;=Calculadora!$F$11,DATE(YEAR(Calculadora!$B$16),MONTH(Calculadora!$B$16)+A99-1,DAY(Calculadora!$B$16)),"")</f>
        <v>48458</v>
      </c>
      <c r="C99">
        <f>IF(A99&lt;=Calculadora!$F$11,F98,"")</f>
        <v>54366.338570721142</v>
      </c>
      <c r="D99" s="17">
        <f>IF(A99&lt;=Calculadora!$F$11,IF(Calculadora!$F$13=1,IF(MOD(A99-1,Calculadora!$F$12)=0,Calculadora!$B$7,0),IF(MOD(A99,Calculadora!$F$12)=0,Calculadora!$B$7,0)),"")</f>
        <v>275</v>
      </c>
      <c r="E99">
        <f>IF(A99&lt;=Calculadora!$F$11,IF(Calculadora!$F$13=1,(C99+D99)*Calculadora!$F$9,C99*Calculadora!$F$9),"")</f>
        <v>319.78285224425775</v>
      </c>
      <c r="F99">
        <f>IF(A99&lt;=Calculadora!$F$11,IF(Calculadora!$F$13=1,C99+D99+E99,C99+E99+D99),"")</f>
        <v>54961.1214229654</v>
      </c>
      <c r="G99">
        <f>IF(A99&lt;=Calculadora!$F$11,G98+D99,"")</f>
        <v>39175</v>
      </c>
      <c r="H99">
        <f>IF(A99&lt;=Calculadora!$F$11,F99-G99,"")</f>
        <v>15786.1214229654</v>
      </c>
      <c r="I99">
        <f>IF(A99&lt;=Calculadora!$F$11,ROUNDUP(A99/12,0),"")</f>
        <v>7</v>
      </c>
      <c r="J99" t="str">
        <f>IF(A99&lt;=Calculadora!$F$11,IF(AND(Calculadora!$B$14&gt;0,F99&gt;=Calculadora!$B$14),1,""),"")</f>
        <v/>
      </c>
    </row>
    <row r="100" spans="1:10" x14ac:dyDescent="0.3">
      <c r="A100">
        <v>78</v>
      </c>
      <c r="B100" s="18">
        <f>IF(A100&lt;=Calculadora!$F$11,DATE(YEAR(Calculadora!$B$16),MONTH(Calculadora!$B$16)+A100-1,DAY(Calculadora!$B$16)),"")</f>
        <v>48488</v>
      </c>
      <c r="C100">
        <f>IF(A100&lt;=Calculadora!$F$11,F99,"")</f>
        <v>54961.1214229654</v>
      </c>
      <c r="D100" s="17">
        <f>IF(A100&lt;=Calculadora!$F$11,IF(Calculadora!$F$13=1,IF(MOD(A100-1,Calculadora!$F$12)=0,Calculadora!$B$7,0),IF(MOD(A100,Calculadora!$F$12)=0,Calculadora!$B$7,0)),"")</f>
        <v>275</v>
      </c>
      <c r="E100">
        <f>IF(A100&lt;=Calculadora!$F$11,IF(Calculadora!$F$13=1,(C100+D100)*Calculadora!$F$9,C100*Calculadora!$F$9),"")</f>
        <v>323.28136551472977</v>
      </c>
      <c r="F100">
        <f>IF(A100&lt;=Calculadora!$F$11,IF(Calculadora!$F$13=1,C100+D100+E100,C100+E100+D100),"")</f>
        <v>55559.402788480133</v>
      </c>
      <c r="G100">
        <f>IF(A100&lt;=Calculadora!$F$11,G99+D100,"")</f>
        <v>39450</v>
      </c>
      <c r="H100">
        <f>IF(A100&lt;=Calculadora!$F$11,F100-G100,"")</f>
        <v>16109.402788480133</v>
      </c>
      <c r="I100">
        <f>IF(A100&lt;=Calculadora!$F$11,ROUNDUP(A100/12,0),"")</f>
        <v>7</v>
      </c>
      <c r="J100" t="str">
        <f>IF(A100&lt;=Calculadora!$F$11,IF(AND(Calculadora!$B$14&gt;0,F100&gt;=Calculadora!$B$14),1,""),"")</f>
        <v/>
      </c>
    </row>
    <row r="101" spans="1:10" x14ac:dyDescent="0.3">
      <c r="A101">
        <v>79</v>
      </c>
      <c r="B101" s="18">
        <f>IF(A101&lt;=Calculadora!$F$11,DATE(YEAR(Calculadora!$B$16),MONTH(Calculadora!$B$16)+A101-1,DAY(Calculadora!$B$16)),"")</f>
        <v>48519</v>
      </c>
      <c r="C101">
        <f>IF(A101&lt;=Calculadora!$F$11,F100,"")</f>
        <v>55559.402788480133</v>
      </c>
      <c r="D101" s="17">
        <f>IF(A101&lt;=Calculadora!$F$11,IF(Calculadora!$F$13=1,IF(MOD(A101-1,Calculadora!$F$12)=0,Calculadora!$B$7,0),IF(MOD(A101,Calculadora!$F$12)=0,Calculadora!$B$7,0)),"")</f>
        <v>275</v>
      </c>
      <c r="E101">
        <f>IF(A101&lt;=Calculadora!$F$11,IF(Calculadora!$F$13=1,(C101+D101)*Calculadora!$F$9,C101*Calculadora!$F$9),"")</f>
        <v>326.80045704339722</v>
      </c>
      <c r="F101">
        <f>IF(A101&lt;=Calculadora!$F$11,IF(Calculadora!$F$13=1,C101+D101+E101,C101+E101+D101),"")</f>
        <v>56161.203245523531</v>
      </c>
      <c r="G101">
        <f>IF(A101&lt;=Calculadora!$F$11,G100+D101,"")</f>
        <v>39725</v>
      </c>
      <c r="H101">
        <f>IF(A101&lt;=Calculadora!$F$11,F101-G101,"")</f>
        <v>16436.203245523531</v>
      </c>
      <c r="I101">
        <f>IF(A101&lt;=Calculadora!$F$11,ROUNDUP(A101/12,0),"")</f>
        <v>7</v>
      </c>
      <c r="J101" t="str">
        <f>IF(A101&lt;=Calculadora!$F$11,IF(AND(Calculadora!$B$14&gt;0,F101&gt;=Calculadora!$B$14),1,""),"")</f>
        <v/>
      </c>
    </row>
    <row r="102" spans="1:10" x14ac:dyDescent="0.3">
      <c r="A102">
        <v>80</v>
      </c>
      <c r="B102" s="18">
        <f>IF(A102&lt;=Calculadora!$F$11,DATE(YEAR(Calculadora!$B$16),MONTH(Calculadora!$B$16)+A102-1,DAY(Calculadora!$B$16)),"")</f>
        <v>48549</v>
      </c>
      <c r="C102">
        <f>IF(A102&lt;=Calculadora!$F$11,F101,"")</f>
        <v>56161.203245523531</v>
      </c>
      <c r="D102" s="17">
        <f>IF(A102&lt;=Calculadora!$F$11,IF(Calculadora!$F$13=1,IF(MOD(A102-1,Calculadora!$F$12)=0,Calculadora!$B$7,0),IF(MOD(A102,Calculadora!$F$12)=0,Calculadora!$B$7,0)),"")</f>
        <v>275</v>
      </c>
      <c r="E102">
        <f>IF(A102&lt;=Calculadora!$F$11,IF(Calculadora!$F$13=1,(C102+D102)*Calculadora!$F$9,C102*Calculadora!$F$9),"")</f>
        <v>330.34024787159319</v>
      </c>
      <c r="F102">
        <f>IF(A102&lt;=Calculadora!$F$11,IF(Calculadora!$F$13=1,C102+D102+E102,C102+E102+D102),"")</f>
        <v>56766.543493395126</v>
      </c>
      <c r="G102">
        <f>IF(A102&lt;=Calculadora!$F$11,G101+D102,"")</f>
        <v>40000</v>
      </c>
      <c r="H102">
        <f>IF(A102&lt;=Calculadora!$F$11,F102-G102,"")</f>
        <v>16766.543493395126</v>
      </c>
      <c r="I102">
        <f>IF(A102&lt;=Calculadora!$F$11,ROUNDUP(A102/12,0),"")</f>
        <v>7</v>
      </c>
      <c r="J102" t="str">
        <f>IF(A102&lt;=Calculadora!$F$11,IF(AND(Calculadora!$B$14&gt;0,F102&gt;=Calculadora!$B$14),1,""),"")</f>
        <v/>
      </c>
    </row>
    <row r="103" spans="1:10" x14ac:dyDescent="0.3">
      <c r="A103">
        <v>81</v>
      </c>
      <c r="B103" s="18">
        <f>IF(A103&lt;=Calculadora!$F$11,DATE(YEAR(Calculadora!$B$16),MONTH(Calculadora!$B$16)+A103-1,DAY(Calculadora!$B$16)),"")</f>
        <v>48580</v>
      </c>
      <c r="C103">
        <f>IF(A103&lt;=Calculadora!$F$11,F102,"")</f>
        <v>56766.543493395126</v>
      </c>
      <c r="D103" s="17">
        <f>IF(A103&lt;=Calculadora!$F$11,IF(Calculadora!$F$13=1,IF(MOD(A103-1,Calculadora!$F$12)=0,Calculadora!$B$7,0),IF(MOD(A103,Calculadora!$F$12)=0,Calculadora!$B$7,0)),"")</f>
        <v>275</v>
      </c>
      <c r="E103">
        <f>IF(A103&lt;=Calculadora!$F$11,IF(Calculadora!$F$13=1,(C103+D103)*Calculadora!$F$9,C103*Calculadora!$F$9),"")</f>
        <v>333.9008597526161</v>
      </c>
      <c r="F103">
        <f>IF(A103&lt;=Calculadora!$F$11,IF(Calculadora!$F$13=1,C103+D103+E103,C103+E103+D103),"")</f>
        <v>57375.444353147745</v>
      </c>
      <c r="G103">
        <f>IF(A103&lt;=Calculadora!$F$11,G102+D103,"")</f>
        <v>40275</v>
      </c>
      <c r="H103">
        <f>IF(A103&lt;=Calculadora!$F$11,F103-G103,"")</f>
        <v>17100.444353147745</v>
      </c>
      <c r="I103">
        <f>IF(A103&lt;=Calculadora!$F$11,ROUNDUP(A103/12,0),"")</f>
        <v>7</v>
      </c>
      <c r="J103" t="str">
        <f>IF(A103&lt;=Calculadora!$F$11,IF(AND(Calculadora!$B$14&gt;0,F103&gt;=Calculadora!$B$14),1,""),"")</f>
        <v/>
      </c>
    </row>
    <row r="104" spans="1:10" x14ac:dyDescent="0.3">
      <c r="A104">
        <v>82</v>
      </c>
      <c r="B104" s="18">
        <f>IF(A104&lt;=Calculadora!$F$11,DATE(YEAR(Calculadora!$B$16),MONTH(Calculadora!$B$16)+A104-1,DAY(Calculadora!$B$16)),"")</f>
        <v>48611</v>
      </c>
      <c r="C104">
        <f>IF(A104&lt;=Calculadora!$F$11,F103,"")</f>
        <v>57375.444353147745</v>
      </c>
      <c r="D104" s="17">
        <f>IF(A104&lt;=Calculadora!$F$11,IF(Calculadora!$F$13=1,IF(MOD(A104-1,Calculadora!$F$12)=0,Calculadora!$B$7,0),IF(MOD(A104,Calculadora!$F$12)=0,Calculadora!$B$7,0)),"")</f>
        <v>275</v>
      </c>
      <c r="E104">
        <f>IF(A104&lt;=Calculadora!$F$11,IF(Calculadora!$F$13=1,(C104+D104)*Calculadora!$F$9,C104*Calculadora!$F$9),"")</f>
        <v>337.48241515591741</v>
      </c>
      <c r="F104">
        <f>IF(A104&lt;=Calculadora!$F$11,IF(Calculadora!$F$13=1,C104+D104+E104,C104+E104+D104),"")</f>
        <v>57987.92676830366</v>
      </c>
      <c r="G104">
        <f>IF(A104&lt;=Calculadora!$F$11,G103+D104,"")</f>
        <v>40550</v>
      </c>
      <c r="H104">
        <f>IF(A104&lt;=Calculadora!$F$11,F104-G104,"")</f>
        <v>17437.92676830366</v>
      </c>
      <c r="I104">
        <f>IF(A104&lt;=Calculadora!$F$11,ROUNDUP(A104/12,0),"")</f>
        <v>7</v>
      </c>
      <c r="J104" t="str">
        <f>IF(A104&lt;=Calculadora!$F$11,IF(AND(Calculadora!$B$14&gt;0,F104&gt;=Calculadora!$B$14),1,""),"")</f>
        <v/>
      </c>
    </row>
    <row r="105" spans="1:10" x14ac:dyDescent="0.3">
      <c r="A105">
        <v>83</v>
      </c>
      <c r="B105" s="18">
        <f>IF(A105&lt;=Calculadora!$F$11,DATE(YEAR(Calculadora!$B$16),MONTH(Calculadora!$B$16)+A105-1,DAY(Calculadora!$B$16)),"")</f>
        <v>48639</v>
      </c>
      <c r="C105">
        <f>IF(A105&lt;=Calculadora!$F$11,F104,"")</f>
        <v>57987.92676830366</v>
      </c>
      <c r="D105" s="17">
        <f>IF(A105&lt;=Calculadora!$F$11,IF(Calculadora!$F$13=1,IF(MOD(A105-1,Calculadora!$F$12)=0,Calculadora!$B$7,0),IF(MOD(A105,Calculadora!$F$12)=0,Calculadora!$B$7,0)),"")</f>
        <v>275</v>
      </c>
      <c r="E105">
        <f>IF(A105&lt;=Calculadora!$F$11,IF(Calculadora!$F$13=1,(C105+D105)*Calculadora!$F$9,C105*Calculadora!$F$9),"")</f>
        <v>341.08503727131381</v>
      </c>
      <c r="F105">
        <f>IF(A105&lt;=Calculadora!$F$11,IF(Calculadora!$F$13=1,C105+D105+E105,C105+E105+D105),"")</f>
        <v>58604.01180557497</v>
      </c>
      <c r="G105">
        <f>IF(A105&lt;=Calculadora!$F$11,G104+D105,"")</f>
        <v>40825</v>
      </c>
      <c r="H105">
        <f>IF(A105&lt;=Calculadora!$F$11,F105-G105,"")</f>
        <v>17779.01180557497</v>
      </c>
      <c r="I105">
        <f>IF(A105&lt;=Calculadora!$F$11,ROUNDUP(A105/12,0),"")</f>
        <v>7</v>
      </c>
      <c r="J105" t="str">
        <f>IF(A105&lt;=Calculadora!$F$11,IF(AND(Calculadora!$B$14&gt;0,F105&gt;=Calculadora!$B$14),1,""),"")</f>
        <v/>
      </c>
    </row>
    <row r="106" spans="1:10" x14ac:dyDescent="0.3">
      <c r="A106">
        <v>84</v>
      </c>
      <c r="B106" s="18">
        <f>IF(A106&lt;=Calculadora!$F$11,DATE(YEAR(Calculadora!$B$16),MONTH(Calculadora!$B$16)+A106-1,DAY(Calculadora!$B$16)),"")</f>
        <v>48670</v>
      </c>
      <c r="C106">
        <f>IF(A106&lt;=Calculadora!$F$11,F105,"")</f>
        <v>58604.01180557497</v>
      </c>
      <c r="D106" s="17">
        <f>IF(A106&lt;=Calculadora!$F$11,IF(Calculadora!$F$13=1,IF(MOD(A106-1,Calculadora!$F$12)=0,Calculadora!$B$7,0),IF(MOD(A106,Calculadora!$F$12)=0,Calculadora!$B$7,0)),"")</f>
        <v>275</v>
      </c>
      <c r="E106">
        <f>IF(A106&lt;=Calculadora!$F$11,IF(Calculadora!$F$13=1,(C106+D106)*Calculadora!$F$9,C106*Calculadora!$F$9),"")</f>
        <v>344.70885001322489</v>
      </c>
      <c r="F106">
        <f>IF(A106&lt;=Calculadora!$F$11,IF(Calculadora!$F$13=1,C106+D106+E106,C106+E106+D106),"")</f>
        <v>59223.720655588193</v>
      </c>
      <c r="G106">
        <f>IF(A106&lt;=Calculadora!$F$11,G105+D106,"")</f>
        <v>41100</v>
      </c>
      <c r="H106">
        <f>IF(A106&lt;=Calculadora!$F$11,F106-G106,"")</f>
        <v>18123.720655588193</v>
      </c>
      <c r="I106">
        <f>IF(A106&lt;=Calculadora!$F$11,ROUNDUP(A106/12,0),"")</f>
        <v>7</v>
      </c>
      <c r="J106" t="str">
        <f>IF(A106&lt;=Calculadora!$F$11,IF(AND(Calculadora!$B$14&gt;0,F106&gt;=Calculadora!$B$14),1,""),"")</f>
        <v/>
      </c>
    </row>
    <row r="107" spans="1:10" x14ac:dyDescent="0.3">
      <c r="A107">
        <v>85</v>
      </c>
      <c r="B107" s="18">
        <f>IF(A107&lt;=Calculadora!$F$11,DATE(YEAR(Calculadora!$B$16),MONTH(Calculadora!$B$16)+A107-1,DAY(Calculadora!$B$16)),"")</f>
        <v>48700</v>
      </c>
      <c r="C107">
        <f>IF(A107&lt;=Calculadora!$F$11,F106,"")</f>
        <v>59223.720655588193</v>
      </c>
      <c r="D107" s="17">
        <f>IF(A107&lt;=Calculadora!$F$11,IF(Calculadora!$F$13=1,IF(MOD(A107-1,Calculadora!$F$12)=0,Calculadora!$B$7,0),IF(MOD(A107,Calculadora!$F$12)=0,Calculadora!$B$7,0)),"")</f>
        <v>275</v>
      </c>
      <c r="E107">
        <f>IF(A107&lt;=Calculadora!$F$11,IF(Calculadora!$F$13=1,(C107+D107)*Calculadora!$F$9,C107*Calculadora!$F$9),"")</f>
        <v>348.35397802493475</v>
      </c>
      <c r="F107">
        <f>IF(A107&lt;=Calculadora!$F$11,IF(Calculadora!$F$13=1,C107+D107+E107,C107+E107+D107),"")</f>
        <v>59847.074633613127</v>
      </c>
      <c r="G107">
        <f>IF(A107&lt;=Calculadora!$F$11,G106+D107,"")</f>
        <v>41375</v>
      </c>
      <c r="H107">
        <f>IF(A107&lt;=Calculadora!$F$11,F107-G107,"")</f>
        <v>18472.074633613127</v>
      </c>
      <c r="I107">
        <f>IF(A107&lt;=Calculadora!$F$11,ROUNDUP(A107/12,0),"")</f>
        <v>8</v>
      </c>
      <c r="J107" t="str">
        <f>IF(A107&lt;=Calculadora!$F$11,IF(AND(Calculadora!$B$14&gt;0,F107&gt;=Calculadora!$B$14),1,""),"")</f>
        <v/>
      </c>
    </row>
    <row r="108" spans="1:10" x14ac:dyDescent="0.3">
      <c r="A108">
        <v>86</v>
      </c>
      <c r="B108" s="18">
        <f>IF(A108&lt;=Calculadora!$F$11,DATE(YEAR(Calculadora!$B$16),MONTH(Calculadora!$B$16)+A108-1,DAY(Calculadora!$B$16)),"")</f>
        <v>48731</v>
      </c>
      <c r="C108">
        <f>IF(A108&lt;=Calculadora!$F$11,F107,"")</f>
        <v>59847.074633613127</v>
      </c>
      <c r="D108" s="17">
        <f>IF(A108&lt;=Calculadora!$F$11,IF(Calculadora!$F$13=1,IF(MOD(A108-1,Calculadora!$F$12)=0,Calculadora!$B$7,0),IF(MOD(A108,Calculadora!$F$12)=0,Calculadora!$B$7,0)),"")</f>
        <v>275</v>
      </c>
      <c r="E108">
        <f>IF(A108&lt;=Calculadora!$F$11,IF(Calculadora!$F$13=1,(C108+D108)*Calculadora!$F$9,C108*Calculadora!$F$9),"")</f>
        <v>352.02054668287946</v>
      </c>
      <c r="F108">
        <f>IF(A108&lt;=Calculadora!$F$11,IF(Calculadora!$F$13=1,C108+D108+E108,C108+E108+D108),"")</f>
        <v>60474.095180296004</v>
      </c>
      <c r="G108">
        <f>IF(A108&lt;=Calculadora!$F$11,G107+D108,"")</f>
        <v>41650</v>
      </c>
      <c r="H108">
        <f>IF(A108&lt;=Calculadora!$F$11,F108-G108,"")</f>
        <v>18824.095180296004</v>
      </c>
      <c r="I108">
        <f>IF(A108&lt;=Calculadora!$F$11,ROUNDUP(A108/12,0),"")</f>
        <v>8</v>
      </c>
      <c r="J108" t="str">
        <f>IF(A108&lt;=Calculadora!$F$11,IF(AND(Calculadora!$B$14&gt;0,F108&gt;=Calculadora!$B$14),1,""),"")</f>
        <v/>
      </c>
    </row>
    <row r="109" spans="1:10" x14ac:dyDescent="0.3">
      <c r="A109">
        <v>87</v>
      </c>
      <c r="B109" s="18">
        <f>IF(A109&lt;=Calculadora!$F$11,DATE(YEAR(Calculadora!$B$16),MONTH(Calculadora!$B$16)+A109-1,DAY(Calculadora!$B$16)),"")</f>
        <v>48761</v>
      </c>
      <c r="C109">
        <f>IF(A109&lt;=Calculadora!$F$11,F108,"")</f>
        <v>60474.095180296004</v>
      </c>
      <c r="D109" s="17">
        <f>IF(A109&lt;=Calculadora!$F$11,IF(Calculadora!$F$13=1,IF(MOD(A109-1,Calculadora!$F$12)=0,Calculadora!$B$7,0),IF(MOD(A109,Calculadora!$F$12)=0,Calculadora!$B$7,0)),"")</f>
        <v>275</v>
      </c>
      <c r="E109">
        <f>IF(A109&lt;=Calculadora!$F$11,IF(Calculadora!$F$13=1,(C109+D109)*Calculadora!$F$9,C109*Calculadora!$F$9),"")</f>
        <v>355.70868210095944</v>
      </c>
      <c r="F109">
        <f>IF(A109&lt;=Calculadora!$F$11,IF(Calculadora!$F$13=1,C109+D109+E109,C109+E109+D109),"")</f>
        <v>61104.803862396962</v>
      </c>
      <c r="G109">
        <f>IF(A109&lt;=Calculadora!$F$11,G108+D109,"")</f>
        <v>41925</v>
      </c>
      <c r="H109">
        <f>IF(A109&lt;=Calculadora!$F$11,F109-G109,"")</f>
        <v>19179.803862396962</v>
      </c>
      <c r="I109">
        <f>IF(A109&lt;=Calculadora!$F$11,ROUNDUP(A109/12,0),"")</f>
        <v>8</v>
      </c>
      <c r="J109" t="str">
        <f>IF(A109&lt;=Calculadora!$F$11,IF(AND(Calculadora!$B$14&gt;0,F109&gt;=Calculadora!$B$14),1,""),"")</f>
        <v/>
      </c>
    </row>
    <row r="110" spans="1:10" x14ac:dyDescent="0.3">
      <c r="A110">
        <v>88</v>
      </c>
      <c r="B110" s="18">
        <f>IF(A110&lt;=Calculadora!$F$11,DATE(YEAR(Calculadora!$B$16),MONTH(Calculadora!$B$16)+A110-1,DAY(Calculadora!$B$16)),"")</f>
        <v>48792</v>
      </c>
      <c r="C110">
        <f>IF(A110&lt;=Calculadora!$F$11,F109,"")</f>
        <v>61104.803862396962</v>
      </c>
      <c r="D110" s="17">
        <f>IF(A110&lt;=Calculadora!$F$11,IF(Calculadora!$F$13=1,IF(MOD(A110-1,Calculadora!$F$12)=0,Calculadora!$B$7,0),IF(MOD(A110,Calculadora!$F$12)=0,Calculadora!$B$7,0)),"")</f>
        <v>275</v>
      </c>
      <c r="E110">
        <f>IF(A110&lt;=Calculadora!$F$11,IF(Calculadora!$F$13=1,(C110+D110)*Calculadora!$F$9,C110*Calculadora!$F$9),"")</f>
        <v>359.41851113487712</v>
      </c>
      <c r="F110">
        <f>IF(A110&lt;=Calculadora!$F$11,IF(Calculadora!$F$13=1,C110+D110+E110,C110+E110+D110),"")</f>
        <v>61739.22237353184</v>
      </c>
      <c r="G110">
        <f>IF(A110&lt;=Calculadora!$F$11,G109+D110,"")</f>
        <v>42200</v>
      </c>
      <c r="H110">
        <f>IF(A110&lt;=Calculadora!$F$11,F110-G110,"")</f>
        <v>19539.22237353184</v>
      </c>
      <c r="I110">
        <f>IF(A110&lt;=Calculadora!$F$11,ROUNDUP(A110/12,0),"")</f>
        <v>8</v>
      </c>
      <c r="J110" t="str">
        <f>IF(A110&lt;=Calculadora!$F$11,IF(AND(Calculadora!$B$14&gt;0,F110&gt;=Calculadora!$B$14),1,""),"")</f>
        <v/>
      </c>
    </row>
    <row r="111" spans="1:10" x14ac:dyDescent="0.3">
      <c r="A111">
        <v>89</v>
      </c>
      <c r="B111" s="18">
        <f>IF(A111&lt;=Calculadora!$F$11,DATE(YEAR(Calculadora!$B$16),MONTH(Calculadora!$B$16)+A111-1,DAY(Calculadora!$B$16)),"")</f>
        <v>48823</v>
      </c>
      <c r="C111">
        <f>IF(A111&lt;=Calculadora!$F$11,F110,"")</f>
        <v>61739.22237353184</v>
      </c>
      <c r="D111" s="17">
        <f>IF(A111&lt;=Calculadora!$F$11,IF(Calculadora!$F$13=1,IF(MOD(A111-1,Calculadora!$F$12)=0,Calculadora!$B$7,0),IF(MOD(A111,Calculadora!$F$12)=0,Calculadora!$B$7,0)),"")</f>
        <v>275</v>
      </c>
      <c r="E111">
        <f>IF(A111&lt;=Calculadora!$F$11,IF(Calculadora!$F$13=1,(C111+D111)*Calculadora!$F$9,C111*Calculadora!$F$9),"")</f>
        <v>363.15016138650037</v>
      </c>
      <c r="F111">
        <f>IF(A111&lt;=Calculadora!$F$11,IF(Calculadora!$F$13=1,C111+D111+E111,C111+E111+D111),"")</f>
        <v>62377.372534918344</v>
      </c>
      <c r="G111">
        <f>IF(A111&lt;=Calculadora!$F$11,G110+D111,"")</f>
        <v>42475</v>
      </c>
      <c r="H111">
        <f>IF(A111&lt;=Calculadora!$F$11,F111-G111,"")</f>
        <v>19902.372534918344</v>
      </c>
      <c r="I111">
        <f>IF(A111&lt;=Calculadora!$F$11,ROUNDUP(A111/12,0),"")</f>
        <v>8</v>
      </c>
      <c r="J111" t="str">
        <f>IF(A111&lt;=Calculadora!$F$11,IF(AND(Calculadora!$B$14&gt;0,F111&gt;=Calculadora!$B$14),1,""),"")</f>
        <v/>
      </c>
    </row>
    <row r="112" spans="1:10" x14ac:dyDescent="0.3">
      <c r="A112">
        <v>90</v>
      </c>
      <c r="B112" s="18">
        <f>IF(A112&lt;=Calculadora!$F$11,DATE(YEAR(Calculadora!$B$16),MONTH(Calculadora!$B$16)+A112-1,DAY(Calculadora!$B$16)),"")</f>
        <v>48853</v>
      </c>
      <c r="C112">
        <f>IF(A112&lt;=Calculadora!$F$11,F111,"")</f>
        <v>62377.372534918344</v>
      </c>
      <c r="D112" s="17">
        <f>IF(A112&lt;=Calculadora!$F$11,IF(Calculadora!$F$13=1,IF(MOD(A112-1,Calculadora!$F$12)=0,Calculadora!$B$7,0),IF(MOD(A112,Calculadora!$F$12)=0,Calculadora!$B$7,0)),"")</f>
        <v>275</v>
      </c>
      <c r="E112">
        <f>IF(A112&lt;=Calculadora!$F$11,IF(Calculadora!$F$13=1,(C112+D112)*Calculadora!$F$9,C112*Calculadora!$F$9),"")</f>
        <v>366.9037612082513</v>
      </c>
      <c r="F112">
        <f>IF(A112&lt;=Calculadora!$F$11,IF(Calculadora!$F$13=1,C112+D112+E112,C112+E112+D112),"")</f>
        <v>63019.276296126598</v>
      </c>
      <c r="G112">
        <f>IF(A112&lt;=Calculadora!$F$11,G111+D112,"")</f>
        <v>42750</v>
      </c>
      <c r="H112">
        <f>IF(A112&lt;=Calculadora!$F$11,F112-G112,"")</f>
        <v>20269.276296126598</v>
      </c>
      <c r="I112">
        <f>IF(A112&lt;=Calculadora!$F$11,ROUNDUP(A112/12,0),"")</f>
        <v>8</v>
      </c>
      <c r="J112" t="str">
        <f>IF(A112&lt;=Calculadora!$F$11,IF(AND(Calculadora!$B$14&gt;0,F112&gt;=Calculadora!$B$14),1,""),"")</f>
        <v/>
      </c>
    </row>
    <row r="113" spans="1:10" x14ac:dyDescent="0.3">
      <c r="A113">
        <v>91</v>
      </c>
      <c r="B113" s="18">
        <f>IF(A113&lt;=Calculadora!$F$11,DATE(YEAR(Calculadora!$B$16),MONTH(Calculadora!$B$16)+A113-1,DAY(Calculadora!$B$16)),"")</f>
        <v>48884</v>
      </c>
      <c r="C113">
        <f>IF(A113&lt;=Calculadora!$F$11,F112,"")</f>
        <v>63019.276296126598</v>
      </c>
      <c r="D113" s="17">
        <f>IF(A113&lt;=Calculadora!$F$11,IF(Calculadora!$F$13=1,IF(MOD(A113-1,Calculadora!$F$12)=0,Calculadora!$B$7,0),IF(MOD(A113,Calculadora!$F$12)=0,Calculadora!$B$7,0)),"")</f>
        <v>275</v>
      </c>
      <c r="E113">
        <f>IF(A113&lt;=Calculadora!$F$11,IF(Calculadora!$F$13=1,(C113+D113)*Calculadora!$F$9,C113*Calculadora!$F$9),"")</f>
        <v>370.67943970752111</v>
      </c>
      <c r="F113">
        <f>IF(A113&lt;=Calculadora!$F$11,IF(Calculadora!$F$13=1,C113+D113+E113,C113+E113+D113),"")</f>
        <v>63664.955735834119</v>
      </c>
      <c r="G113">
        <f>IF(A113&lt;=Calculadora!$F$11,G112+D113,"")</f>
        <v>43025</v>
      </c>
      <c r="H113">
        <f>IF(A113&lt;=Calculadora!$F$11,F113-G113,"")</f>
        <v>20639.955735834119</v>
      </c>
      <c r="I113">
        <f>IF(A113&lt;=Calculadora!$F$11,ROUNDUP(A113/12,0),"")</f>
        <v>8</v>
      </c>
      <c r="J113" t="str">
        <f>IF(A113&lt;=Calculadora!$F$11,IF(AND(Calculadora!$B$14&gt;0,F113&gt;=Calculadora!$B$14),1,""),"")</f>
        <v/>
      </c>
    </row>
    <row r="114" spans="1:10" x14ac:dyDescent="0.3">
      <c r="A114">
        <v>92</v>
      </c>
      <c r="B114" s="18">
        <f>IF(A114&lt;=Calculadora!$F$11,DATE(YEAR(Calculadora!$B$16),MONTH(Calculadora!$B$16)+A114-1,DAY(Calculadora!$B$16)),"")</f>
        <v>48914</v>
      </c>
      <c r="C114">
        <f>IF(A114&lt;=Calculadora!$F$11,F113,"")</f>
        <v>63664.955735834119</v>
      </c>
      <c r="D114" s="17">
        <f>IF(A114&lt;=Calculadora!$F$11,IF(Calculadora!$F$13=1,IF(MOD(A114-1,Calculadora!$F$12)=0,Calculadora!$B$7,0),IF(MOD(A114,Calculadora!$F$12)=0,Calculadora!$B$7,0)),"")</f>
        <v>275</v>
      </c>
      <c r="E114">
        <f>IF(A114&lt;=Calculadora!$F$11,IF(Calculadora!$F$13=1,(C114+D114)*Calculadora!$F$9,C114*Calculadora!$F$9),"")</f>
        <v>374.47732675111064</v>
      </c>
      <c r="F114">
        <f>IF(A114&lt;=Calculadora!$F$11,IF(Calculadora!$F$13=1,C114+D114+E114,C114+E114+D114),"")</f>
        <v>64314.433062585231</v>
      </c>
      <c r="G114">
        <f>IF(A114&lt;=Calculadora!$F$11,G113+D114,"")</f>
        <v>43300</v>
      </c>
      <c r="H114">
        <f>IF(A114&lt;=Calculadora!$F$11,F114-G114,"")</f>
        <v>21014.433062585231</v>
      </c>
      <c r="I114">
        <f>IF(A114&lt;=Calculadora!$F$11,ROUNDUP(A114/12,0),"")</f>
        <v>8</v>
      </c>
      <c r="J114" t="str">
        <f>IF(A114&lt;=Calculadora!$F$11,IF(AND(Calculadora!$B$14&gt;0,F114&gt;=Calculadora!$B$14),1,""),"")</f>
        <v/>
      </c>
    </row>
    <row r="115" spans="1:10" x14ac:dyDescent="0.3">
      <c r="A115">
        <v>93</v>
      </c>
      <c r="B115" s="18">
        <f>IF(A115&lt;=Calculadora!$F$11,DATE(YEAR(Calculadora!$B$16),MONTH(Calculadora!$B$16)+A115-1,DAY(Calculadora!$B$16)),"")</f>
        <v>48945</v>
      </c>
      <c r="C115">
        <f>IF(A115&lt;=Calculadora!$F$11,F114,"")</f>
        <v>64314.433062585231</v>
      </c>
      <c r="D115" s="17">
        <f>IF(A115&lt;=Calculadora!$F$11,IF(Calculadora!$F$13=1,IF(MOD(A115-1,Calculadora!$F$12)=0,Calculadora!$B$7,0),IF(MOD(A115,Calculadora!$F$12)=0,Calculadora!$B$7,0)),"")</f>
        <v>275</v>
      </c>
      <c r="E115">
        <f>IF(A115&lt;=Calculadora!$F$11,IF(Calculadora!$F$13=1,(C115+D115)*Calculadora!$F$9,C115*Calculadora!$F$9),"")</f>
        <v>378.29755296969762</v>
      </c>
      <c r="F115">
        <f>IF(A115&lt;=Calculadora!$F$11,IF(Calculadora!$F$13=1,C115+D115+E115,C115+E115+D115),"")</f>
        <v>64967.73061555493</v>
      </c>
      <c r="G115">
        <f>IF(A115&lt;=Calculadora!$F$11,G114+D115,"")</f>
        <v>43575</v>
      </c>
      <c r="H115">
        <f>IF(A115&lt;=Calculadora!$F$11,F115-G115,"")</f>
        <v>21392.73061555493</v>
      </c>
      <c r="I115">
        <f>IF(A115&lt;=Calculadora!$F$11,ROUNDUP(A115/12,0),"")</f>
        <v>8</v>
      </c>
      <c r="J115" t="str">
        <f>IF(A115&lt;=Calculadora!$F$11,IF(AND(Calculadora!$B$14&gt;0,F115&gt;=Calculadora!$B$14),1,""),"")</f>
        <v/>
      </c>
    </row>
    <row r="116" spans="1:10" x14ac:dyDescent="0.3">
      <c r="A116">
        <v>94</v>
      </c>
      <c r="B116" s="18">
        <f>IF(A116&lt;=Calculadora!$F$11,DATE(YEAR(Calculadora!$B$16),MONTH(Calculadora!$B$16)+A116-1,DAY(Calculadora!$B$16)),"")</f>
        <v>48976</v>
      </c>
      <c r="C116">
        <f>IF(A116&lt;=Calculadora!$F$11,F115,"")</f>
        <v>64967.73061555493</v>
      </c>
      <c r="D116" s="17">
        <f>IF(A116&lt;=Calculadora!$F$11,IF(Calculadora!$F$13=1,IF(MOD(A116-1,Calculadora!$F$12)=0,Calculadora!$B$7,0),IF(MOD(A116,Calculadora!$F$12)=0,Calculadora!$B$7,0)),"")</f>
        <v>275</v>
      </c>
      <c r="E116">
        <f>IF(A116&lt;=Calculadora!$F$11,IF(Calculadora!$F$13=1,(C116+D116)*Calculadora!$F$9,C116*Calculadora!$F$9),"")</f>
        <v>382.14024976232946</v>
      </c>
      <c r="F116">
        <f>IF(A116&lt;=Calculadora!$F$11,IF(Calculadora!$F$13=1,C116+D116+E116,C116+E116+D116),"")</f>
        <v>65624.870865317265</v>
      </c>
      <c r="G116">
        <f>IF(A116&lt;=Calculadora!$F$11,G115+D116,"")</f>
        <v>43850</v>
      </c>
      <c r="H116">
        <f>IF(A116&lt;=Calculadora!$F$11,F116-G116,"")</f>
        <v>21774.870865317265</v>
      </c>
      <c r="I116">
        <f>IF(A116&lt;=Calculadora!$F$11,ROUNDUP(A116/12,0),"")</f>
        <v>8</v>
      </c>
      <c r="J116" t="str">
        <f>IF(A116&lt;=Calculadora!$F$11,IF(AND(Calculadora!$B$14&gt;0,F116&gt;=Calculadora!$B$14),1,""),"")</f>
        <v/>
      </c>
    </row>
    <row r="117" spans="1:10" x14ac:dyDescent="0.3">
      <c r="A117">
        <v>95</v>
      </c>
      <c r="B117" s="18">
        <f>IF(A117&lt;=Calculadora!$F$11,DATE(YEAR(Calculadora!$B$16),MONTH(Calculadora!$B$16)+A117-1,DAY(Calculadora!$B$16)),"")</f>
        <v>49004</v>
      </c>
      <c r="C117">
        <f>IF(A117&lt;=Calculadora!$F$11,F116,"")</f>
        <v>65624.870865317265</v>
      </c>
      <c r="D117" s="17">
        <f>IF(A117&lt;=Calculadora!$F$11,IF(Calculadora!$F$13=1,IF(MOD(A117-1,Calculadora!$F$12)=0,Calculadora!$B$7,0),IF(MOD(A117,Calculadora!$F$12)=0,Calculadora!$B$7,0)),"")</f>
        <v>275</v>
      </c>
      <c r="E117">
        <f>IF(A117&lt;=Calculadora!$F$11,IF(Calculadora!$F$13=1,(C117+D117)*Calculadora!$F$9,C117*Calculadora!$F$9),"")</f>
        <v>386.00554930094273</v>
      </c>
      <c r="F117">
        <f>IF(A117&lt;=Calculadora!$F$11,IF(Calculadora!$F$13=1,C117+D117+E117,C117+E117+D117),"")</f>
        <v>66285.876414618207</v>
      </c>
      <c r="G117">
        <f>IF(A117&lt;=Calculadora!$F$11,G116+D117,"")</f>
        <v>44125</v>
      </c>
      <c r="H117">
        <f>IF(A117&lt;=Calculadora!$F$11,F117-G117,"")</f>
        <v>22160.876414618207</v>
      </c>
      <c r="I117">
        <f>IF(A117&lt;=Calculadora!$F$11,ROUNDUP(A117/12,0),"")</f>
        <v>8</v>
      </c>
      <c r="J117" t="str">
        <f>IF(A117&lt;=Calculadora!$F$11,IF(AND(Calculadora!$B$14&gt;0,F117&gt;=Calculadora!$B$14),1,""),"")</f>
        <v/>
      </c>
    </row>
    <row r="118" spans="1:10" x14ac:dyDescent="0.3">
      <c r="A118">
        <v>96</v>
      </c>
      <c r="B118" s="18">
        <f>IF(A118&lt;=Calculadora!$F$11,DATE(YEAR(Calculadora!$B$16),MONTH(Calculadora!$B$16)+A118-1,DAY(Calculadora!$B$16)),"")</f>
        <v>49035</v>
      </c>
      <c r="C118">
        <f>IF(A118&lt;=Calculadora!$F$11,F117,"")</f>
        <v>66285.876414618207</v>
      </c>
      <c r="D118" s="17">
        <f>IF(A118&lt;=Calculadora!$F$11,IF(Calculadora!$F$13=1,IF(MOD(A118-1,Calculadora!$F$12)=0,Calculadora!$B$7,0),IF(MOD(A118,Calculadora!$F$12)=0,Calculadora!$B$7,0)),"")</f>
        <v>275</v>
      </c>
      <c r="E118">
        <f>IF(A118&lt;=Calculadora!$F$11,IF(Calculadora!$F$13=1,(C118+D118)*Calculadora!$F$9,C118*Calculadora!$F$9),"")</f>
        <v>389.89358453490968</v>
      </c>
      <c r="F118">
        <f>IF(A118&lt;=Calculadora!$F$11,IF(Calculadora!$F$13=1,C118+D118+E118,C118+E118+D118),"")</f>
        <v>66950.769999153112</v>
      </c>
      <c r="G118">
        <f>IF(A118&lt;=Calculadora!$F$11,G117+D118,"")</f>
        <v>44400</v>
      </c>
      <c r="H118">
        <f>IF(A118&lt;=Calculadora!$F$11,F118-G118,"")</f>
        <v>22550.769999153112</v>
      </c>
      <c r="I118">
        <f>IF(A118&lt;=Calculadora!$F$11,ROUNDUP(A118/12,0),"")</f>
        <v>8</v>
      </c>
      <c r="J118" t="str">
        <f>IF(A118&lt;=Calculadora!$F$11,IF(AND(Calculadora!$B$14&gt;0,F118&gt;=Calculadora!$B$14),1,""),"")</f>
        <v/>
      </c>
    </row>
    <row r="119" spans="1:10" x14ac:dyDescent="0.3">
      <c r="A119">
        <v>97</v>
      </c>
      <c r="B119" s="18">
        <f>IF(A119&lt;=Calculadora!$F$11,DATE(YEAR(Calculadora!$B$16),MONTH(Calculadora!$B$16)+A119-1,DAY(Calculadora!$B$16)),"")</f>
        <v>49065</v>
      </c>
      <c r="C119">
        <f>IF(A119&lt;=Calculadora!$F$11,F118,"")</f>
        <v>66950.769999153112</v>
      </c>
      <c r="D119" s="17">
        <f>IF(A119&lt;=Calculadora!$F$11,IF(Calculadora!$F$13=1,IF(MOD(A119-1,Calculadora!$F$12)=0,Calculadora!$B$7,0),IF(MOD(A119,Calculadora!$F$12)=0,Calculadora!$B$7,0)),"")</f>
        <v>275</v>
      </c>
      <c r="E119">
        <f>IF(A119&lt;=Calculadora!$F$11,IF(Calculadora!$F$13=1,(C119+D119)*Calculadora!$F$9,C119*Calculadora!$F$9),"")</f>
        <v>393.80448919561064</v>
      </c>
      <c r="F119">
        <f>IF(A119&lt;=Calculadora!$F$11,IF(Calculadora!$F$13=1,C119+D119+E119,C119+E119+D119),"")</f>
        <v>67619.57448834872</v>
      </c>
      <c r="G119">
        <f>IF(A119&lt;=Calculadora!$F$11,G118+D119,"")</f>
        <v>44675</v>
      </c>
      <c r="H119">
        <f>IF(A119&lt;=Calculadora!$F$11,F119-G119,"")</f>
        <v>22944.57448834872</v>
      </c>
      <c r="I119">
        <f>IF(A119&lt;=Calculadora!$F$11,ROUNDUP(A119/12,0),"")</f>
        <v>9</v>
      </c>
      <c r="J119" t="str">
        <f>IF(A119&lt;=Calculadora!$F$11,IF(AND(Calculadora!$B$14&gt;0,F119&gt;=Calculadora!$B$14),1,""),"")</f>
        <v/>
      </c>
    </row>
    <row r="120" spans="1:10" x14ac:dyDescent="0.3">
      <c r="A120">
        <v>98</v>
      </c>
      <c r="B120" s="18">
        <f>IF(A120&lt;=Calculadora!$F$11,DATE(YEAR(Calculadora!$B$16),MONTH(Calculadora!$B$16)+A120-1,DAY(Calculadora!$B$16)),"")</f>
        <v>49096</v>
      </c>
      <c r="C120">
        <f>IF(A120&lt;=Calculadora!$F$11,F119,"")</f>
        <v>67619.57448834872</v>
      </c>
      <c r="D120" s="17">
        <f>IF(A120&lt;=Calculadora!$F$11,IF(Calculadora!$F$13=1,IF(MOD(A120-1,Calculadora!$F$12)=0,Calculadora!$B$7,0),IF(MOD(A120,Calculadora!$F$12)=0,Calculadora!$B$7,0)),"")</f>
        <v>275</v>
      </c>
      <c r="E120">
        <f>IF(A120&lt;=Calculadora!$F$11,IF(Calculadora!$F$13=1,(C120+D120)*Calculadora!$F$9,C120*Calculadora!$F$9),"")</f>
        <v>397.7383978010343</v>
      </c>
      <c r="F120">
        <f>IF(A120&lt;=Calculadora!$F$11,IF(Calculadora!$F$13=1,C120+D120+E120,C120+E120+D120),"")</f>
        <v>68292.312886149753</v>
      </c>
      <c r="G120">
        <f>IF(A120&lt;=Calculadora!$F$11,G119+D120,"")</f>
        <v>44950</v>
      </c>
      <c r="H120">
        <f>IF(A120&lt;=Calculadora!$F$11,F120-G120,"")</f>
        <v>23342.312886149753</v>
      </c>
      <c r="I120">
        <f>IF(A120&lt;=Calculadora!$F$11,ROUNDUP(A120/12,0),"")</f>
        <v>9</v>
      </c>
      <c r="J120" t="str">
        <f>IF(A120&lt;=Calculadora!$F$11,IF(AND(Calculadora!$B$14&gt;0,F120&gt;=Calculadora!$B$14),1,""),"")</f>
        <v/>
      </c>
    </row>
    <row r="121" spans="1:10" x14ac:dyDescent="0.3">
      <c r="A121">
        <v>99</v>
      </c>
      <c r="B121" s="18">
        <f>IF(A121&lt;=Calculadora!$F$11,DATE(YEAR(Calculadora!$B$16),MONTH(Calculadora!$B$16)+A121-1,DAY(Calculadora!$B$16)),"")</f>
        <v>49126</v>
      </c>
      <c r="C121">
        <f>IF(A121&lt;=Calculadora!$F$11,F120,"")</f>
        <v>68292.312886149753</v>
      </c>
      <c r="D121" s="17">
        <f>IF(A121&lt;=Calculadora!$F$11,IF(Calculadora!$F$13=1,IF(MOD(A121-1,Calculadora!$F$12)=0,Calculadora!$B$7,0),IF(MOD(A121,Calculadora!$F$12)=0,Calculadora!$B$7,0)),"")</f>
        <v>275</v>
      </c>
      <c r="E121">
        <f>IF(A121&lt;=Calculadora!$F$11,IF(Calculadora!$F$13=1,(C121+D121)*Calculadora!$F$9,C121*Calculadora!$F$9),"")</f>
        <v>401.69544566040406</v>
      </c>
      <c r="F121">
        <f>IF(A121&lt;=Calculadora!$F$11,IF(Calculadora!$F$13=1,C121+D121+E121,C121+E121+D121),"")</f>
        <v>68969.008331810153</v>
      </c>
      <c r="G121">
        <f>IF(A121&lt;=Calculadora!$F$11,G120+D121,"")</f>
        <v>45225</v>
      </c>
      <c r="H121">
        <f>IF(A121&lt;=Calculadora!$F$11,F121-G121,"")</f>
        <v>23744.008331810153</v>
      </c>
      <c r="I121">
        <f>IF(A121&lt;=Calculadora!$F$11,ROUNDUP(A121/12,0),"")</f>
        <v>9</v>
      </c>
      <c r="J121" t="str">
        <f>IF(A121&lt;=Calculadora!$F$11,IF(AND(Calculadora!$B$14&gt;0,F121&gt;=Calculadora!$B$14),1,""),"")</f>
        <v/>
      </c>
    </row>
    <row r="122" spans="1:10" x14ac:dyDescent="0.3">
      <c r="A122">
        <v>100</v>
      </c>
      <c r="B122" s="18">
        <f>IF(A122&lt;=Calculadora!$F$11,DATE(YEAR(Calculadora!$B$16),MONTH(Calculadora!$B$16)+A122-1,DAY(Calculadora!$B$16)),"")</f>
        <v>49157</v>
      </c>
      <c r="C122">
        <f>IF(A122&lt;=Calculadora!$F$11,F121,"")</f>
        <v>68969.008331810153</v>
      </c>
      <c r="D122" s="17">
        <f>IF(A122&lt;=Calculadora!$F$11,IF(Calculadora!$F$13=1,IF(MOD(A122-1,Calculadora!$F$12)=0,Calculadora!$B$7,0),IF(MOD(A122,Calculadora!$F$12)=0,Calculadora!$B$7,0)),"")</f>
        <v>275</v>
      </c>
      <c r="E122">
        <f>IF(A122&lt;=Calculadora!$F$11,IF(Calculadora!$F$13=1,(C122+D122)*Calculadora!$F$9,C122*Calculadora!$F$9),"")</f>
        <v>405.67576887883251</v>
      </c>
      <c r="F122">
        <f>IF(A122&lt;=Calculadora!$F$11,IF(Calculadora!$F$13=1,C122+D122+E122,C122+E122+D122),"")</f>
        <v>69649.684100688988</v>
      </c>
      <c r="G122">
        <f>IF(A122&lt;=Calculadora!$F$11,G121+D122,"")</f>
        <v>45500</v>
      </c>
      <c r="H122">
        <f>IF(A122&lt;=Calculadora!$F$11,F122-G122,"")</f>
        <v>24149.684100688988</v>
      </c>
      <c r="I122">
        <f>IF(A122&lt;=Calculadora!$F$11,ROUNDUP(A122/12,0),"")</f>
        <v>9</v>
      </c>
      <c r="J122" t="str">
        <f>IF(A122&lt;=Calculadora!$F$11,IF(AND(Calculadora!$B$14&gt;0,F122&gt;=Calculadora!$B$14),1,""),"")</f>
        <v/>
      </c>
    </row>
    <row r="123" spans="1:10" x14ac:dyDescent="0.3">
      <c r="A123">
        <v>101</v>
      </c>
      <c r="B123" s="18">
        <f>IF(A123&lt;=Calculadora!$F$11,DATE(YEAR(Calculadora!$B$16),MONTH(Calculadora!$B$16)+A123-1,DAY(Calculadora!$B$16)),"")</f>
        <v>49188</v>
      </c>
      <c r="C123">
        <f>IF(A123&lt;=Calculadora!$F$11,F122,"")</f>
        <v>69649.684100688988</v>
      </c>
      <c r="D123" s="17">
        <f>IF(A123&lt;=Calculadora!$F$11,IF(Calculadora!$F$13=1,IF(MOD(A123-1,Calculadora!$F$12)=0,Calculadora!$B$7,0),IF(MOD(A123,Calculadora!$F$12)=0,Calculadora!$B$7,0)),"")</f>
        <v>275</v>
      </c>
      <c r="E123">
        <f>IF(A123&lt;=Calculadora!$F$11,IF(Calculadora!$F$13=1,(C123+D123)*Calculadora!$F$9,C123*Calculadora!$F$9),"")</f>
        <v>409.67950436200243</v>
      </c>
      <c r="F123">
        <f>IF(A123&lt;=Calculadora!$F$11,IF(Calculadora!$F$13=1,C123+D123+E123,C123+E123+D123),"")</f>
        <v>70334.363605050996</v>
      </c>
      <c r="G123">
        <f>IF(A123&lt;=Calculadora!$F$11,G122+D123,"")</f>
        <v>45775</v>
      </c>
      <c r="H123">
        <f>IF(A123&lt;=Calculadora!$F$11,F123-G123,"")</f>
        <v>24559.363605050996</v>
      </c>
      <c r="I123">
        <f>IF(A123&lt;=Calculadora!$F$11,ROUNDUP(A123/12,0),"")</f>
        <v>9</v>
      </c>
      <c r="J123" t="str">
        <f>IF(A123&lt;=Calculadora!$F$11,IF(AND(Calculadora!$B$14&gt;0,F123&gt;=Calculadora!$B$14),1,""),"")</f>
        <v/>
      </c>
    </row>
    <row r="124" spans="1:10" x14ac:dyDescent="0.3">
      <c r="A124">
        <v>102</v>
      </c>
      <c r="B124" s="18">
        <f>IF(A124&lt;=Calculadora!$F$11,DATE(YEAR(Calculadora!$B$16),MONTH(Calculadora!$B$16)+A124-1,DAY(Calculadora!$B$16)),"")</f>
        <v>49218</v>
      </c>
      <c r="C124">
        <f>IF(A124&lt;=Calculadora!$F$11,F123,"")</f>
        <v>70334.363605050996</v>
      </c>
      <c r="D124" s="17">
        <f>IF(A124&lt;=Calculadora!$F$11,IF(Calculadora!$F$13=1,IF(MOD(A124-1,Calculadora!$F$12)=0,Calculadora!$B$7,0),IF(MOD(A124,Calculadora!$F$12)=0,Calculadora!$B$7,0)),"")</f>
        <v>275</v>
      </c>
      <c r="E124">
        <f>IF(A124&lt;=Calculadora!$F$11,IF(Calculadora!$F$13=1,(C124+D124)*Calculadora!$F$9,C124*Calculadora!$F$9),"")</f>
        <v>413.70678982087611</v>
      </c>
      <c r="F124">
        <f>IF(A124&lt;=Calculadora!$F$11,IF(Calculadora!$F$13=1,C124+D124+E124,C124+E124+D124),"")</f>
        <v>71023.070394871873</v>
      </c>
      <c r="G124">
        <f>IF(A124&lt;=Calculadora!$F$11,G123+D124,"")</f>
        <v>46050</v>
      </c>
      <c r="H124">
        <f>IF(A124&lt;=Calculadora!$F$11,F124-G124,"")</f>
        <v>24973.070394871873</v>
      </c>
      <c r="I124">
        <f>IF(A124&lt;=Calculadora!$F$11,ROUNDUP(A124/12,0),"")</f>
        <v>9</v>
      </c>
      <c r="J124" t="str">
        <f>IF(A124&lt;=Calculadora!$F$11,IF(AND(Calculadora!$B$14&gt;0,F124&gt;=Calculadora!$B$14),1,""),"")</f>
        <v/>
      </c>
    </row>
    <row r="125" spans="1:10" x14ac:dyDescent="0.3">
      <c r="A125">
        <v>103</v>
      </c>
      <c r="B125" s="18">
        <f>IF(A125&lt;=Calculadora!$F$11,DATE(YEAR(Calculadora!$B$16),MONTH(Calculadora!$B$16)+A125-1,DAY(Calculadora!$B$16)),"")</f>
        <v>49249</v>
      </c>
      <c r="C125">
        <f>IF(A125&lt;=Calculadora!$F$11,F124,"")</f>
        <v>71023.070394871873</v>
      </c>
      <c r="D125" s="17">
        <f>IF(A125&lt;=Calculadora!$F$11,IF(Calculadora!$F$13=1,IF(MOD(A125-1,Calculadora!$F$12)=0,Calculadora!$B$7,0),IF(MOD(A125,Calculadora!$F$12)=0,Calculadora!$B$7,0)),"")</f>
        <v>275</v>
      </c>
      <c r="E125">
        <f>IF(A125&lt;=Calculadora!$F$11,IF(Calculadora!$F$13=1,(C125+D125)*Calculadora!$F$9,C125*Calculadora!$F$9),"")</f>
        <v>417.75776377643166</v>
      </c>
      <c r="F125">
        <f>IF(A125&lt;=Calculadora!$F$11,IF(Calculadora!$F$13=1,C125+D125+E125,C125+E125+D125),"")</f>
        <v>71715.828158648306</v>
      </c>
      <c r="G125">
        <f>IF(A125&lt;=Calculadora!$F$11,G124+D125,"")</f>
        <v>46325</v>
      </c>
      <c r="H125">
        <f>IF(A125&lt;=Calculadora!$F$11,F125-G125,"")</f>
        <v>25390.828158648306</v>
      </c>
      <c r="I125">
        <f>IF(A125&lt;=Calculadora!$F$11,ROUNDUP(A125/12,0),"")</f>
        <v>9</v>
      </c>
      <c r="J125" t="str">
        <f>IF(A125&lt;=Calculadora!$F$11,IF(AND(Calculadora!$B$14&gt;0,F125&gt;=Calculadora!$B$14),1,""),"")</f>
        <v/>
      </c>
    </row>
    <row r="126" spans="1:10" x14ac:dyDescent="0.3">
      <c r="A126">
        <v>104</v>
      </c>
      <c r="B126" s="18">
        <f>IF(A126&lt;=Calculadora!$F$11,DATE(YEAR(Calculadora!$B$16),MONTH(Calculadora!$B$16)+A126-1,DAY(Calculadora!$B$16)),"")</f>
        <v>49279</v>
      </c>
      <c r="C126">
        <f>IF(A126&lt;=Calculadora!$F$11,F125,"")</f>
        <v>71715.828158648306</v>
      </c>
      <c r="D126" s="17">
        <f>IF(A126&lt;=Calculadora!$F$11,IF(Calculadora!$F$13=1,IF(MOD(A126-1,Calculadora!$F$12)=0,Calculadora!$B$7,0),IF(MOD(A126,Calculadora!$F$12)=0,Calculadora!$B$7,0)),"")</f>
        <v>275</v>
      </c>
      <c r="E126">
        <f>IF(A126&lt;=Calculadora!$F$11,IF(Calculadora!$F$13=1,(C126+D126)*Calculadora!$F$9,C126*Calculadora!$F$9),"")</f>
        <v>421.83256556442785</v>
      </c>
      <c r="F126">
        <f>IF(A126&lt;=Calculadora!$F$11,IF(Calculadora!$F$13=1,C126+D126+E126,C126+E126+D126),"")</f>
        <v>72412.660724212736</v>
      </c>
      <c r="G126">
        <f>IF(A126&lt;=Calculadora!$F$11,G125+D126,"")</f>
        <v>46600</v>
      </c>
      <c r="H126">
        <f>IF(A126&lt;=Calculadora!$F$11,F126-G126,"")</f>
        <v>25812.660724212736</v>
      </c>
      <c r="I126">
        <f>IF(A126&lt;=Calculadora!$F$11,ROUNDUP(A126/12,0),"")</f>
        <v>9</v>
      </c>
      <c r="J126" t="str">
        <f>IF(A126&lt;=Calculadora!$F$11,IF(AND(Calculadora!$B$14&gt;0,F126&gt;=Calculadora!$B$14),1,""),"")</f>
        <v/>
      </c>
    </row>
    <row r="127" spans="1:10" x14ac:dyDescent="0.3">
      <c r="A127">
        <v>105</v>
      </c>
      <c r="B127" s="18">
        <f>IF(A127&lt;=Calculadora!$F$11,DATE(YEAR(Calculadora!$B$16),MONTH(Calculadora!$B$16)+A127-1,DAY(Calculadora!$B$16)),"")</f>
        <v>49310</v>
      </c>
      <c r="C127">
        <f>IF(A127&lt;=Calculadora!$F$11,F126,"")</f>
        <v>72412.660724212736</v>
      </c>
      <c r="D127" s="17">
        <f>IF(A127&lt;=Calculadora!$F$11,IF(Calculadora!$F$13=1,IF(MOD(A127-1,Calculadora!$F$12)=0,Calculadora!$B$7,0),IF(MOD(A127,Calculadora!$F$12)=0,Calculadora!$B$7,0)),"")</f>
        <v>275</v>
      </c>
      <c r="E127">
        <f>IF(A127&lt;=Calculadora!$F$11,IF(Calculadora!$F$13=1,(C127+D127)*Calculadora!$F$9,C127*Calculadora!$F$9),"")</f>
        <v>425.93133534019648</v>
      </c>
      <c r="F127">
        <f>IF(A127&lt;=Calculadora!$F$11,IF(Calculadora!$F$13=1,C127+D127+E127,C127+E127+D127),"")</f>
        <v>73113.592059552931</v>
      </c>
      <c r="G127">
        <f>IF(A127&lt;=Calculadora!$F$11,G126+D127,"")</f>
        <v>46875</v>
      </c>
      <c r="H127">
        <f>IF(A127&lt;=Calculadora!$F$11,F127-G127,"")</f>
        <v>26238.592059552931</v>
      </c>
      <c r="I127">
        <f>IF(A127&lt;=Calculadora!$F$11,ROUNDUP(A127/12,0),"")</f>
        <v>9</v>
      </c>
      <c r="J127" t="str">
        <f>IF(A127&lt;=Calculadora!$F$11,IF(AND(Calculadora!$B$14&gt;0,F127&gt;=Calculadora!$B$14),1,""),"")</f>
        <v/>
      </c>
    </row>
    <row r="128" spans="1:10" x14ac:dyDescent="0.3">
      <c r="A128">
        <v>106</v>
      </c>
      <c r="B128" s="18">
        <f>IF(A128&lt;=Calculadora!$F$11,DATE(YEAR(Calculadora!$B$16),MONTH(Calculadora!$B$16)+A128-1,DAY(Calculadora!$B$16)),"")</f>
        <v>49341</v>
      </c>
      <c r="C128">
        <f>IF(A128&lt;=Calculadora!$F$11,F127,"")</f>
        <v>73113.592059552931</v>
      </c>
      <c r="D128" s="17">
        <f>IF(A128&lt;=Calculadora!$F$11,IF(Calculadora!$F$13=1,IF(MOD(A128-1,Calculadora!$F$12)=0,Calculadora!$B$7,0),IF(MOD(A128,Calculadora!$F$12)=0,Calculadora!$B$7,0)),"")</f>
        <v>275</v>
      </c>
      <c r="E128">
        <f>IF(A128&lt;=Calculadora!$F$11,IF(Calculadora!$F$13=1,(C128+D128)*Calculadora!$F$9,C128*Calculadora!$F$9),"")</f>
        <v>430.05421408346314</v>
      </c>
      <c r="F128">
        <f>IF(A128&lt;=Calculadora!$F$11,IF(Calculadora!$F$13=1,C128+D128+E128,C128+E128+D128),"")</f>
        <v>73818.64627363639</v>
      </c>
      <c r="G128">
        <f>IF(A128&lt;=Calculadora!$F$11,G127+D128,"")</f>
        <v>47150</v>
      </c>
      <c r="H128">
        <f>IF(A128&lt;=Calculadora!$F$11,F128-G128,"")</f>
        <v>26668.64627363639</v>
      </c>
      <c r="I128">
        <f>IF(A128&lt;=Calculadora!$F$11,ROUNDUP(A128/12,0),"")</f>
        <v>9</v>
      </c>
      <c r="J128" t="str">
        <f>IF(A128&lt;=Calculadora!$F$11,IF(AND(Calculadora!$B$14&gt;0,F128&gt;=Calculadora!$B$14),1,""),"")</f>
        <v/>
      </c>
    </row>
    <row r="129" spans="1:10" x14ac:dyDescent="0.3">
      <c r="A129">
        <v>107</v>
      </c>
      <c r="B129" s="18">
        <f>IF(A129&lt;=Calculadora!$F$11,DATE(YEAR(Calculadora!$B$16),MONTH(Calculadora!$B$16)+A129-1,DAY(Calculadora!$B$16)),"")</f>
        <v>49369</v>
      </c>
      <c r="C129">
        <f>IF(A129&lt;=Calculadora!$F$11,F128,"")</f>
        <v>73818.64627363639</v>
      </c>
      <c r="D129" s="17">
        <f>IF(A129&lt;=Calculadora!$F$11,IF(Calculadora!$F$13=1,IF(MOD(A129-1,Calculadora!$F$12)=0,Calculadora!$B$7,0),IF(MOD(A129,Calculadora!$F$12)=0,Calculadora!$B$7,0)),"")</f>
        <v>275</v>
      </c>
      <c r="E129">
        <f>IF(A129&lt;=Calculadora!$F$11,IF(Calculadora!$F$13=1,(C129+D129)*Calculadora!$F$9,C129*Calculadora!$F$9),"")</f>
        <v>434.20134360319628</v>
      </c>
      <c r="F129">
        <f>IF(A129&lt;=Calculadora!$F$11,IF(Calculadora!$F$13=1,C129+D129+E129,C129+E129+D129),"")</f>
        <v>74527.847617239589</v>
      </c>
      <c r="G129">
        <f>IF(A129&lt;=Calculadora!$F$11,G128+D129,"")</f>
        <v>47425</v>
      </c>
      <c r="H129">
        <f>IF(A129&lt;=Calculadora!$F$11,F129-G129,"")</f>
        <v>27102.847617239589</v>
      </c>
      <c r="I129">
        <f>IF(A129&lt;=Calculadora!$F$11,ROUNDUP(A129/12,0),"")</f>
        <v>9</v>
      </c>
      <c r="J129" t="str">
        <f>IF(A129&lt;=Calculadora!$F$11,IF(AND(Calculadora!$B$14&gt;0,F129&gt;=Calculadora!$B$14),1,""),"")</f>
        <v/>
      </c>
    </row>
    <row r="130" spans="1:10" x14ac:dyDescent="0.3">
      <c r="A130">
        <v>108</v>
      </c>
      <c r="B130" s="18">
        <f>IF(A130&lt;=Calculadora!$F$11,DATE(YEAR(Calculadora!$B$16),MONTH(Calculadora!$B$16)+A130-1,DAY(Calculadora!$B$16)),"")</f>
        <v>49400</v>
      </c>
      <c r="C130">
        <f>IF(A130&lt;=Calculadora!$F$11,F129,"")</f>
        <v>74527.847617239589</v>
      </c>
      <c r="D130" s="17">
        <f>IF(A130&lt;=Calculadora!$F$11,IF(Calculadora!$F$13=1,IF(MOD(A130-1,Calculadora!$F$12)=0,Calculadora!$B$7,0),IF(MOD(A130,Calculadora!$F$12)=0,Calculadora!$B$7,0)),"")</f>
        <v>275</v>
      </c>
      <c r="E130">
        <f>IF(A130&lt;=Calculadora!$F$11,IF(Calculadora!$F$13=1,(C130+D130)*Calculadora!$F$9,C130*Calculadora!$F$9),"")</f>
        <v>438.37286654248481</v>
      </c>
      <c r="F130">
        <f>IF(A130&lt;=Calculadora!$F$11,IF(Calculadora!$F$13=1,C130+D130+E130,C130+E130+D130),"")</f>
        <v>75241.220483782075</v>
      </c>
      <c r="G130">
        <f>IF(A130&lt;=Calculadora!$F$11,G129+D130,"")</f>
        <v>47700</v>
      </c>
      <c r="H130">
        <f>IF(A130&lt;=Calculadora!$F$11,F130-G130,"")</f>
        <v>27541.220483782075</v>
      </c>
      <c r="I130">
        <f>IF(A130&lt;=Calculadora!$F$11,ROUNDUP(A130/12,0),"")</f>
        <v>9</v>
      </c>
      <c r="J130" t="str">
        <f>IF(A130&lt;=Calculadora!$F$11,IF(AND(Calculadora!$B$14&gt;0,F130&gt;=Calculadora!$B$14),1,""),"")</f>
        <v/>
      </c>
    </row>
    <row r="131" spans="1:10" x14ac:dyDescent="0.3">
      <c r="A131">
        <v>109</v>
      </c>
      <c r="B131" s="18">
        <f>IF(A131&lt;=Calculadora!$F$11,DATE(YEAR(Calculadora!$B$16),MONTH(Calculadora!$B$16)+A131-1,DAY(Calculadora!$B$16)),"")</f>
        <v>49430</v>
      </c>
      <c r="C131">
        <f>IF(A131&lt;=Calculadora!$F$11,F130,"")</f>
        <v>75241.220483782075</v>
      </c>
      <c r="D131" s="17">
        <f>IF(A131&lt;=Calculadora!$F$11,IF(Calculadora!$F$13=1,IF(MOD(A131-1,Calculadora!$F$12)=0,Calculadora!$B$7,0),IF(MOD(A131,Calculadora!$F$12)=0,Calculadora!$B$7,0)),"")</f>
        <v>275</v>
      </c>
      <c r="E131">
        <f>IF(A131&lt;=Calculadora!$F$11,IF(Calculadora!$F$13=1,(C131+D131)*Calculadora!$F$9,C131*Calculadora!$F$9),"")</f>
        <v>442.56892638344448</v>
      </c>
      <c r="F131">
        <f>IF(A131&lt;=Calculadora!$F$11,IF(Calculadora!$F$13=1,C131+D131+E131,C131+E131+D131),"")</f>
        <v>75958.789410165526</v>
      </c>
      <c r="G131">
        <f>IF(A131&lt;=Calculadora!$F$11,G130+D131,"")</f>
        <v>47975</v>
      </c>
      <c r="H131">
        <f>IF(A131&lt;=Calculadora!$F$11,F131-G131,"")</f>
        <v>27983.789410165526</v>
      </c>
      <c r="I131">
        <f>IF(A131&lt;=Calculadora!$F$11,ROUNDUP(A131/12,0),"")</f>
        <v>10</v>
      </c>
      <c r="J131" t="str">
        <f>IF(A131&lt;=Calculadora!$F$11,IF(AND(Calculadora!$B$14&gt;0,F131&gt;=Calculadora!$B$14),1,""),"")</f>
        <v/>
      </c>
    </row>
    <row r="132" spans="1:10" x14ac:dyDescent="0.3">
      <c r="A132">
        <v>110</v>
      </c>
      <c r="B132" s="18">
        <f>IF(A132&lt;=Calculadora!$F$11,DATE(YEAR(Calculadora!$B$16),MONTH(Calculadora!$B$16)+A132-1,DAY(Calculadora!$B$16)),"")</f>
        <v>49461</v>
      </c>
      <c r="C132">
        <f>IF(A132&lt;=Calculadora!$F$11,F131,"")</f>
        <v>75958.789410165526</v>
      </c>
      <c r="D132" s="17">
        <f>IF(A132&lt;=Calculadora!$F$11,IF(Calculadora!$F$13=1,IF(MOD(A132-1,Calculadora!$F$12)=0,Calculadora!$B$7,0),IF(MOD(A132,Calculadora!$F$12)=0,Calculadora!$B$7,0)),"")</f>
        <v>275</v>
      </c>
      <c r="E132">
        <f>IF(A132&lt;=Calculadora!$F$11,IF(Calculadora!$F$13=1,(C132+D132)*Calculadora!$F$9,C132*Calculadora!$F$9),"")</f>
        <v>446.78966745215286</v>
      </c>
      <c r="F132">
        <f>IF(A132&lt;=Calculadora!$F$11,IF(Calculadora!$F$13=1,C132+D132+E132,C132+E132+D132),"")</f>
        <v>76680.579077617673</v>
      </c>
      <c r="G132">
        <f>IF(A132&lt;=Calculadora!$F$11,G131+D132,"")</f>
        <v>48250</v>
      </c>
      <c r="H132">
        <f>IF(A132&lt;=Calculadora!$F$11,F132-G132,"")</f>
        <v>28430.579077617673</v>
      </c>
      <c r="I132">
        <f>IF(A132&lt;=Calculadora!$F$11,ROUNDUP(A132/12,0),"")</f>
        <v>10</v>
      </c>
      <c r="J132" t="str">
        <f>IF(A132&lt;=Calculadora!$F$11,IF(AND(Calculadora!$B$14&gt;0,F132&gt;=Calculadora!$B$14),1,""),"")</f>
        <v/>
      </c>
    </row>
    <row r="133" spans="1:10" x14ac:dyDescent="0.3">
      <c r="A133">
        <v>111</v>
      </c>
      <c r="B133" s="18">
        <f>IF(A133&lt;=Calculadora!$F$11,DATE(YEAR(Calculadora!$B$16),MONTH(Calculadora!$B$16)+A133-1,DAY(Calculadora!$B$16)),"")</f>
        <v>49491</v>
      </c>
      <c r="C133">
        <f>IF(A133&lt;=Calculadora!$F$11,F132,"")</f>
        <v>76680.579077617673</v>
      </c>
      <c r="D133" s="17">
        <f>IF(A133&lt;=Calculadora!$F$11,IF(Calculadora!$F$13=1,IF(MOD(A133-1,Calculadora!$F$12)=0,Calculadora!$B$7,0),IF(MOD(A133,Calculadora!$F$12)=0,Calculadora!$B$7,0)),"")</f>
        <v>275</v>
      </c>
      <c r="E133">
        <f>IF(A133&lt;=Calculadora!$F$11,IF(Calculadora!$F$13=1,(C133+D133)*Calculadora!$F$9,C133*Calculadora!$F$9),"")</f>
        <v>451.03523492361376</v>
      </c>
      <c r="F133">
        <f>IF(A133&lt;=Calculadora!$F$11,IF(Calculadora!$F$13=1,C133+D133+E133,C133+E133+D133),"")</f>
        <v>77406.614312541293</v>
      </c>
      <c r="G133">
        <f>IF(A133&lt;=Calculadora!$F$11,G132+D133,"")</f>
        <v>48525</v>
      </c>
      <c r="H133">
        <f>IF(A133&lt;=Calculadora!$F$11,F133-G133,"")</f>
        <v>28881.614312541293</v>
      </c>
      <c r="I133">
        <f>IF(A133&lt;=Calculadora!$F$11,ROUNDUP(A133/12,0),"")</f>
        <v>10</v>
      </c>
      <c r="J133" t="str">
        <f>IF(A133&lt;=Calculadora!$F$11,IF(AND(Calculadora!$B$14&gt;0,F133&gt;=Calculadora!$B$14),1,""),"")</f>
        <v/>
      </c>
    </row>
    <row r="134" spans="1:10" x14ac:dyDescent="0.3">
      <c r="A134">
        <v>112</v>
      </c>
      <c r="B134" s="18">
        <f>IF(A134&lt;=Calculadora!$F$11,DATE(YEAR(Calculadora!$B$16),MONTH(Calculadora!$B$16)+A134-1,DAY(Calculadora!$B$16)),"")</f>
        <v>49522</v>
      </c>
      <c r="C134">
        <f>IF(A134&lt;=Calculadora!$F$11,F133,"")</f>
        <v>77406.614312541293</v>
      </c>
      <c r="D134" s="17">
        <f>IF(A134&lt;=Calculadora!$F$11,IF(Calculadora!$F$13=1,IF(MOD(A134-1,Calculadora!$F$12)=0,Calculadora!$B$7,0),IF(MOD(A134,Calculadora!$F$12)=0,Calculadora!$B$7,0)),"")</f>
        <v>275</v>
      </c>
      <c r="E134">
        <f>IF(A134&lt;=Calculadora!$F$11,IF(Calculadora!$F$13=1,(C134+D134)*Calculadora!$F$9,C134*Calculadora!$F$9),"")</f>
        <v>455.30577482675045</v>
      </c>
      <c r="F134">
        <f>IF(A134&lt;=Calculadora!$F$11,IF(Calculadora!$F$13=1,C134+D134+E134,C134+E134+D134),"")</f>
        <v>78136.920087368038</v>
      </c>
      <c r="G134">
        <f>IF(A134&lt;=Calculadora!$F$11,G133+D134,"")</f>
        <v>48800</v>
      </c>
      <c r="H134">
        <f>IF(A134&lt;=Calculadora!$F$11,F134-G134,"")</f>
        <v>29336.920087368038</v>
      </c>
      <c r="I134">
        <f>IF(A134&lt;=Calculadora!$F$11,ROUNDUP(A134/12,0),"")</f>
        <v>10</v>
      </c>
      <c r="J134" t="str">
        <f>IF(A134&lt;=Calculadora!$F$11,IF(AND(Calculadora!$B$14&gt;0,F134&gt;=Calculadora!$B$14),1,""),"")</f>
        <v/>
      </c>
    </row>
    <row r="135" spans="1:10" x14ac:dyDescent="0.3">
      <c r="A135">
        <v>113</v>
      </c>
      <c r="B135" s="18">
        <f>IF(A135&lt;=Calculadora!$F$11,DATE(YEAR(Calculadora!$B$16),MONTH(Calculadora!$B$16)+A135-1,DAY(Calculadora!$B$16)),"")</f>
        <v>49553</v>
      </c>
      <c r="C135">
        <f>IF(A135&lt;=Calculadora!$F$11,F134,"")</f>
        <v>78136.920087368038</v>
      </c>
      <c r="D135" s="17">
        <f>IF(A135&lt;=Calculadora!$F$11,IF(Calculadora!$F$13=1,IF(MOD(A135-1,Calculadora!$F$12)=0,Calculadora!$B$7,0),IF(MOD(A135,Calculadora!$F$12)=0,Calculadora!$B$7,0)),"")</f>
        <v>275</v>
      </c>
      <c r="E135">
        <f>IF(A135&lt;=Calculadora!$F$11,IF(Calculadora!$F$13=1,(C135+D135)*Calculadora!$F$9,C135*Calculadora!$F$9),"")</f>
        <v>459.60143404942841</v>
      </c>
      <c r="F135">
        <f>IF(A135&lt;=Calculadora!$F$11,IF(Calculadora!$F$13=1,C135+D135+E135,C135+E135+D135),"")</f>
        <v>78871.521521417468</v>
      </c>
      <c r="G135">
        <f>IF(A135&lt;=Calculadora!$F$11,G134+D135,"")</f>
        <v>49075</v>
      </c>
      <c r="H135">
        <f>IF(A135&lt;=Calculadora!$F$11,F135-G135,"")</f>
        <v>29796.521521417468</v>
      </c>
      <c r="I135">
        <f>IF(A135&lt;=Calculadora!$F$11,ROUNDUP(A135/12,0),"")</f>
        <v>10</v>
      </c>
      <c r="J135" t="str">
        <f>IF(A135&lt;=Calculadora!$F$11,IF(AND(Calculadora!$B$14&gt;0,F135&gt;=Calculadora!$B$14),1,""),"")</f>
        <v/>
      </c>
    </row>
    <row r="136" spans="1:10" x14ac:dyDescent="0.3">
      <c r="A136">
        <v>114</v>
      </c>
      <c r="B136" s="18">
        <f>IF(A136&lt;=Calculadora!$F$11,DATE(YEAR(Calculadora!$B$16),MONTH(Calculadora!$B$16)+A136-1,DAY(Calculadora!$B$16)),"")</f>
        <v>49583</v>
      </c>
      <c r="C136">
        <f>IF(A136&lt;=Calculadora!$F$11,F135,"")</f>
        <v>78871.521521417468</v>
      </c>
      <c r="D136" s="17">
        <f>IF(A136&lt;=Calculadora!$F$11,IF(Calculadora!$F$13=1,IF(MOD(A136-1,Calculadora!$F$12)=0,Calculadora!$B$7,0),IF(MOD(A136,Calculadora!$F$12)=0,Calculadora!$B$7,0)),"")</f>
        <v>275</v>
      </c>
      <c r="E136">
        <f>IF(A136&lt;=Calculadora!$F$11,IF(Calculadora!$F$13=1,(C136+D136)*Calculadora!$F$9,C136*Calculadora!$F$9),"")</f>
        <v>463.92236034350771</v>
      </c>
      <c r="F136">
        <f>IF(A136&lt;=Calculadora!$F$11,IF(Calculadora!$F$13=1,C136+D136+E136,C136+E136+D136),"")</f>
        <v>79610.443881760977</v>
      </c>
      <c r="G136">
        <f>IF(A136&lt;=Calculadora!$F$11,G135+D136,"")</f>
        <v>49350</v>
      </c>
      <c r="H136">
        <f>IF(A136&lt;=Calculadora!$F$11,F136-G136,"")</f>
        <v>30260.443881760977</v>
      </c>
      <c r="I136">
        <f>IF(A136&lt;=Calculadora!$F$11,ROUNDUP(A136/12,0),"")</f>
        <v>10</v>
      </c>
      <c r="J136" t="str">
        <f>IF(A136&lt;=Calculadora!$F$11,IF(AND(Calculadora!$B$14&gt;0,F136&gt;=Calculadora!$B$14),1,""),"")</f>
        <v/>
      </c>
    </row>
    <row r="137" spans="1:10" x14ac:dyDescent="0.3">
      <c r="A137">
        <v>115</v>
      </c>
      <c r="B137" s="18">
        <f>IF(A137&lt;=Calculadora!$F$11,DATE(YEAR(Calculadora!$B$16),MONTH(Calculadora!$B$16)+A137-1,DAY(Calculadora!$B$16)),"")</f>
        <v>49614</v>
      </c>
      <c r="C137">
        <f>IF(A137&lt;=Calculadora!$F$11,F136,"")</f>
        <v>79610.443881760977</v>
      </c>
      <c r="D137" s="17">
        <f>IF(A137&lt;=Calculadora!$F$11,IF(Calculadora!$F$13=1,IF(MOD(A137-1,Calculadora!$F$12)=0,Calculadora!$B$7,0),IF(MOD(A137,Calculadora!$F$12)=0,Calculadora!$B$7,0)),"")</f>
        <v>275</v>
      </c>
      <c r="E137">
        <f>IF(A137&lt;=Calculadora!$F$11,IF(Calculadora!$F$13=1,(C137+D137)*Calculadora!$F$9,C137*Calculadora!$F$9),"")</f>
        <v>468.26870232992508</v>
      </c>
      <c r="F137">
        <f>IF(A137&lt;=Calculadora!$F$11,IF(Calculadora!$F$13=1,C137+D137+E137,C137+E137+D137),"")</f>
        <v>80353.712584090899</v>
      </c>
      <c r="G137">
        <f>IF(A137&lt;=Calculadora!$F$11,G136+D137,"")</f>
        <v>49625</v>
      </c>
      <c r="H137">
        <f>IF(A137&lt;=Calculadora!$F$11,F137-G137,"")</f>
        <v>30728.712584090899</v>
      </c>
      <c r="I137">
        <f>IF(A137&lt;=Calculadora!$F$11,ROUNDUP(A137/12,0),"")</f>
        <v>10</v>
      </c>
      <c r="J137" t="str">
        <f>IF(A137&lt;=Calculadora!$F$11,IF(AND(Calculadora!$B$14&gt;0,F137&gt;=Calculadora!$B$14),1,""),"")</f>
        <v/>
      </c>
    </row>
    <row r="138" spans="1:10" x14ac:dyDescent="0.3">
      <c r="A138">
        <v>116</v>
      </c>
      <c r="B138" s="18">
        <f>IF(A138&lt;=Calculadora!$F$11,DATE(YEAR(Calculadora!$B$16),MONTH(Calculadora!$B$16)+A138-1,DAY(Calculadora!$B$16)),"")</f>
        <v>49644</v>
      </c>
      <c r="C138">
        <f>IF(A138&lt;=Calculadora!$F$11,F137,"")</f>
        <v>80353.712584090899</v>
      </c>
      <c r="D138" s="17">
        <f>IF(A138&lt;=Calculadora!$F$11,IF(Calculadora!$F$13=1,IF(MOD(A138-1,Calculadora!$F$12)=0,Calculadora!$B$7,0),IF(MOD(A138,Calculadora!$F$12)=0,Calculadora!$B$7,0)),"")</f>
        <v>275</v>
      </c>
      <c r="E138">
        <f>IF(A138&lt;=Calculadora!$F$11,IF(Calculadora!$F$13=1,(C138+D138)*Calculadora!$F$9,C138*Calculadora!$F$9),"")</f>
        <v>472.64060950380554</v>
      </c>
      <c r="F138">
        <f>IF(A138&lt;=Calculadora!$F$11,IF(Calculadora!$F$13=1,C138+D138+E138,C138+E138+D138),"")</f>
        <v>81101.35319359471</v>
      </c>
      <c r="G138">
        <f>IF(A138&lt;=Calculadora!$F$11,G137+D138,"")</f>
        <v>49900</v>
      </c>
      <c r="H138">
        <f>IF(A138&lt;=Calculadora!$F$11,F138-G138,"")</f>
        <v>31201.35319359471</v>
      </c>
      <c r="I138">
        <f>IF(A138&lt;=Calculadora!$F$11,ROUNDUP(A138/12,0),"")</f>
        <v>10</v>
      </c>
      <c r="J138" t="str">
        <f>IF(A138&lt;=Calculadora!$F$11,IF(AND(Calculadora!$B$14&gt;0,F138&gt;=Calculadora!$B$14),1,""),"")</f>
        <v/>
      </c>
    </row>
    <row r="139" spans="1:10" x14ac:dyDescent="0.3">
      <c r="A139">
        <v>117</v>
      </c>
      <c r="B139" s="18">
        <f>IF(A139&lt;=Calculadora!$F$11,DATE(YEAR(Calculadora!$B$16),MONTH(Calculadora!$B$16)+A139-1,DAY(Calculadora!$B$16)),"")</f>
        <v>49675</v>
      </c>
      <c r="C139">
        <f>IF(A139&lt;=Calculadora!$F$11,F138,"")</f>
        <v>81101.35319359471</v>
      </c>
      <c r="D139" s="17">
        <f>IF(A139&lt;=Calculadora!$F$11,IF(Calculadora!$F$13=1,IF(MOD(A139-1,Calculadora!$F$12)=0,Calculadora!$B$7,0),IF(MOD(A139,Calculadora!$F$12)=0,Calculadora!$B$7,0)),"")</f>
        <v>275</v>
      </c>
      <c r="E139">
        <f>IF(A139&lt;=Calculadora!$F$11,IF(Calculadora!$F$13=1,(C139+D139)*Calculadora!$F$9,C139*Calculadora!$F$9),"")</f>
        <v>477.03823223960484</v>
      </c>
      <c r="F139">
        <f>IF(A139&lt;=Calculadora!$F$11,IF(Calculadora!$F$13=1,C139+D139+E139,C139+E139+D139),"")</f>
        <v>81853.391425834314</v>
      </c>
      <c r="G139">
        <f>IF(A139&lt;=Calculadora!$F$11,G138+D139,"")</f>
        <v>50175</v>
      </c>
      <c r="H139">
        <f>IF(A139&lt;=Calculadora!$F$11,F139-G139,"")</f>
        <v>31678.391425834314</v>
      </c>
      <c r="I139">
        <f>IF(A139&lt;=Calculadora!$F$11,ROUNDUP(A139/12,0),"")</f>
        <v>10</v>
      </c>
      <c r="J139" t="str">
        <f>IF(A139&lt;=Calculadora!$F$11,IF(AND(Calculadora!$B$14&gt;0,F139&gt;=Calculadora!$B$14),1,""),"")</f>
        <v/>
      </c>
    </row>
    <row r="140" spans="1:10" x14ac:dyDescent="0.3">
      <c r="A140">
        <v>118</v>
      </c>
      <c r="B140" s="18">
        <f>IF(A140&lt;=Calculadora!$F$11,DATE(YEAR(Calculadora!$B$16),MONTH(Calculadora!$B$16)+A140-1,DAY(Calculadora!$B$16)),"")</f>
        <v>49706</v>
      </c>
      <c r="C140">
        <f>IF(A140&lt;=Calculadora!$F$11,F139,"")</f>
        <v>81853.391425834314</v>
      </c>
      <c r="D140" s="17">
        <f>IF(A140&lt;=Calculadora!$F$11,IF(Calculadora!$F$13=1,IF(MOD(A140-1,Calculadora!$F$12)=0,Calculadora!$B$7,0),IF(MOD(A140,Calculadora!$F$12)=0,Calculadora!$B$7,0)),"")</f>
        <v>275</v>
      </c>
      <c r="E140">
        <f>IF(A140&lt;=Calculadora!$F$11,IF(Calculadora!$F$13=1,(C140+D140)*Calculadora!$F$9,C140*Calculadora!$F$9),"")</f>
        <v>481.4617217962811</v>
      </c>
      <c r="F140">
        <f>IF(A140&lt;=Calculadora!$F$11,IF(Calculadora!$F$13=1,C140+D140+E140,C140+E140+D140),"")</f>
        <v>82609.853147630594</v>
      </c>
      <c r="G140">
        <f>IF(A140&lt;=Calculadora!$F$11,G139+D140,"")</f>
        <v>50450</v>
      </c>
      <c r="H140">
        <f>IF(A140&lt;=Calculadora!$F$11,F140-G140,"")</f>
        <v>32159.853147630594</v>
      </c>
      <c r="I140">
        <f>IF(A140&lt;=Calculadora!$F$11,ROUNDUP(A140/12,0),"")</f>
        <v>10</v>
      </c>
      <c r="J140" t="str">
        <f>IF(A140&lt;=Calculadora!$F$11,IF(AND(Calculadora!$B$14&gt;0,F140&gt;=Calculadora!$B$14),1,""),"")</f>
        <v/>
      </c>
    </row>
    <row r="141" spans="1:10" x14ac:dyDescent="0.3">
      <c r="A141">
        <v>119</v>
      </c>
      <c r="B141" s="18">
        <f>IF(A141&lt;=Calculadora!$F$11,DATE(YEAR(Calculadora!$B$16),MONTH(Calculadora!$B$16)+A141-1,DAY(Calculadora!$B$16)),"")</f>
        <v>49735</v>
      </c>
      <c r="C141">
        <f>IF(A141&lt;=Calculadora!$F$11,F140,"")</f>
        <v>82609.853147630594</v>
      </c>
      <c r="D141" s="17">
        <f>IF(A141&lt;=Calculadora!$F$11,IF(Calculadora!$F$13=1,IF(MOD(A141-1,Calculadora!$F$12)=0,Calculadora!$B$7,0),IF(MOD(A141,Calculadora!$F$12)=0,Calculadora!$B$7,0)),"")</f>
        <v>275</v>
      </c>
      <c r="E141">
        <f>IF(A141&lt;=Calculadora!$F$11,IF(Calculadora!$F$13=1,(C141+D141)*Calculadora!$F$9,C141*Calculadora!$F$9),"")</f>
        <v>485.91123032249794</v>
      </c>
      <c r="F141">
        <f>IF(A141&lt;=Calculadora!$F$11,IF(Calculadora!$F$13=1,C141+D141+E141,C141+E141+D141),"")</f>
        <v>83370.764377953092</v>
      </c>
      <c r="G141">
        <f>IF(A141&lt;=Calculadora!$F$11,G140+D141,"")</f>
        <v>50725</v>
      </c>
      <c r="H141">
        <f>IF(A141&lt;=Calculadora!$F$11,F141-G141,"")</f>
        <v>32645.764377953092</v>
      </c>
      <c r="I141">
        <f>IF(A141&lt;=Calculadora!$F$11,ROUNDUP(A141/12,0),"")</f>
        <v>10</v>
      </c>
      <c r="J141" t="str">
        <f>IF(A141&lt;=Calculadora!$F$11,IF(AND(Calculadora!$B$14&gt;0,F141&gt;=Calculadora!$B$14),1,""),"")</f>
        <v/>
      </c>
    </row>
    <row r="142" spans="1:10" x14ac:dyDescent="0.3">
      <c r="A142">
        <v>120</v>
      </c>
      <c r="B142" s="18">
        <f>IF(A142&lt;=Calculadora!$F$11,DATE(YEAR(Calculadora!$B$16),MONTH(Calculadora!$B$16)+A142-1,DAY(Calculadora!$B$16)),"")</f>
        <v>49766</v>
      </c>
      <c r="C142">
        <f>IF(A142&lt;=Calculadora!$F$11,F141,"")</f>
        <v>83370.764377953092</v>
      </c>
      <c r="D142" s="17">
        <f>IF(A142&lt;=Calculadora!$F$11,IF(Calculadora!$F$13=1,IF(MOD(A142-1,Calculadora!$F$12)=0,Calculadora!$B$7,0),IF(MOD(A142,Calculadora!$F$12)=0,Calculadora!$B$7,0)),"")</f>
        <v>275</v>
      </c>
      <c r="E142">
        <f>IF(A142&lt;=Calculadora!$F$11,IF(Calculadora!$F$13=1,(C142+D142)*Calculadora!$F$9,C142*Calculadora!$F$9),"")</f>
        <v>490.38691086185759</v>
      </c>
      <c r="F142">
        <f>IF(A142&lt;=Calculadora!$F$11,IF(Calculadora!$F$13=1,C142+D142+E142,C142+E142+D142),"")</f>
        <v>84136.151288814945</v>
      </c>
      <c r="G142">
        <f>IF(A142&lt;=Calculadora!$F$11,G141+D142,"")</f>
        <v>51000</v>
      </c>
      <c r="H142">
        <f>IF(A142&lt;=Calculadora!$F$11,F142-G142,"")</f>
        <v>33136.151288814945</v>
      </c>
      <c r="I142">
        <f>IF(A142&lt;=Calculadora!$F$11,ROUNDUP(A142/12,0),"")</f>
        <v>10</v>
      </c>
      <c r="J142" t="str">
        <f>IF(A142&lt;=Calculadora!$F$11,IF(AND(Calculadora!$B$14&gt;0,F142&gt;=Calculadora!$B$14),1,""),"")</f>
        <v/>
      </c>
    </row>
    <row r="143" spans="1:10" x14ac:dyDescent="0.3">
      <c r="A143">
        <v>121</v>
      </c>
      <c r="B143" s="18">
        <f>IF(A143&lt;=Calculadora!$F$11,DATE(YEAR(Calculadora!$B$16),MONTH(Calculadora!$B$16)+A143-1,DAY(Calculadora!$B$16)),"")</f>
        <v>49796</v>
      </c>
      <c r="C143">
        <f>IF(A143&lt;=Calculadora!$F$11,F142,"")</f>
        <v>84136.151288814945</v>
      </c>
      <c r="D143" s="17">
        <f>IF(A143&lt;=Calculadora!$F$11,IF(Calculadora!$F$13=1,IF(MOD(A143-1,Calculadora!$F$12)=0,Calculadora!$B$7,0),IF(MOD(A143,Calculadora!$F$12)=0,Calculadora!$B$7,0)),"")</f>
        <v>275</v>
      </c>
      <c r="E143">
        <f>IF(A143&lt;=Calculadora!$F$11,IF(Calculadora!$F$13=1,(C143+D143)*Calculadora!$F$9,C143*Calculadora!$F$9),"")</f>
        <v>494.88891735816486</v>
      </c>
      <c r="F143">
        <f>IF(A143&lt;=Calculadora!$F$11,IF(Calculadora!$F$13=1,C143+D143+E143,C143+E143+D143),"")</f>
        <v>84906.040206173115</v>
      </c>
      <c r="G143">
        <f>IF(A143&lt;=Calculadora!$F$11,G142+D143,"")</f>
        <v>51275</v>
      </c>
      <c r="H143">
        <f>IF(A143&lt;=Calculadora!$F$11,F143-G143,"")</f>
        <v>33631.040206173115</v>
      </c>
      <c r="I143">
        <f>IF(A143&lt;=Calculadora!$F$11,ROUNDUP(A143/12,0),"")</f>
        <v>11</v>
      </c>
      <c r="J143" t="str">
        <f>IF(A143&lt;=Calculadora!$F$11,IF(AND(Calculadora!$B$14&gt;0,F143&gt;=Calculadora!$B$14),1,""),"")</f>
        <v/>
      </c>
    </row>
    <row r="144" spans="1:10" x14ac:dyDescent="0.3">
      <c r="A144">
        <v>122</v>
      </c>
      <c r="B144" s="18">
        <f>IF(A144&lt;=Calculadora!$F$11,DATE(YEAR(Calculadora!$B$16),MONTH(Calculadora!$B$16)+A144-1,DAY(Calculadora!$B$16)),"")</f>
        <v>49827</v>
      </c>
      <c r="C144">
        <f>IF(A144&lt;=Calculadora!$F$11,F143,"")</f>
        <v>84906.040206173115</v>
      </c>
      <c r="D144" s="17">
        <f>IF(A144&lt;=Calculadora!$F$11,IF(Calculadora!$F$13=1,IF(MOD(A144-1,Calculadora!$F$12)=0,Calculadora!$B$7,0),IF(MOD(A144,Calculadora!$F$12)=0,Calculadora!$B$7,0)),"")</f>
        <v>275</v>
      </c>
      <c r="E144">
        <f>IF(A144&lt;=Calculadora!$F$11,IF(Calculadora!$F$13=1,(C144+D144)*Calculadora!$F$9,C144*Calculadora!$F$9),"")</f>
        <v>499.41740466072207</v>
      </c>
      <c r="F144">
        <f>IF(A144&lt;=Calculadora!$F$11,IF(Calculadora!$F$13=1,C144+D144+E144,C144+E144+D144),"")</f>
        <v>85680.457610833837</v>
      </c>
      <c r="G144">
        <f>IF(A144&lt;=Calculadora!$F$11,G143+D144,"")</f>
        <v>51550</v>
      </c>
      <c r="H144">
        <f>IF(A144&lt;=Calculadora!$F$11,F144-G144,"")</f>
        <v>34130.457610833837</v>
      </c>
      <c r="I144">
        <f>IF(A144&lt;=Calculadora!$F$11,ROUNDUP(A144/12,0),"")</f>
        <v>11</v>
      </c>
      <c r="J144" t="str">
        <f>IF(A144&lt;=Calculadora!$F$11,IF(AND(Calculadora!$B$14&gt;0,F144&gt;=Calculadora!$B$14),1,""),"")</f>
        <v/>
      </c>
    </row>
    <row r="145" spans="1:10" x14ac:dyDescent="0.3">
      <c r="A145">
        <v>123</v>
      </c>
      <c r="B145" s="18">
        <f>IF(A145&lt;=Calculadora!$F$11,DATE(YEAR(Calculadora!$B$16),MONTH(Calculadora!$B$16)+A145-1,DAY(Calculadora!$B$16)),"")</f>
        <v>49857</v>
      </c>
      <c r="C145">
        <f>IF(A145&lt;=Calculadora!$F$11,F144,"")</f>
        <v>85680.457610833837</v>
      </c>
      <c r="D145" s="17">
        <f>IF(A145&lt;=Calculadora!$F$11,IF(Calculadora!$F$13=1,IF(MOD(A145-1,Calculadora!$F$12)=0,Calculadora!$B$7,0),IF(MOD(A145,Calculadora!$F$12)=0,Calculadora!$B$7,0)),"")</f>
        <v>275</v>
      </c>
      <c r="E145">
        <f>IF(A145&lt;=Calculadora!$F$11,IF(Calculadora!$F$13=1,(C145+D145)*Calculadora!$F$9,C145*Calculadora!$F$9),"")</f>
        <v>503.97252852965539</v>
      </c>
      <c r="F145">
        <f>IF(A145&lt;=Calculadora!$F$11,IF(Calculadora!$F$13=1,C145+D145+E145,C145+E145+D145),"")</f>
        <v>86459.430139363496</v>
      </c>
      <c r="G145">
        <f>IF(A145&lt;=Calculadora!$F$11,G144+D145,"")</f>
        <v>51825</v>
      </c>
      <c r="H145">
        <f>IF(A145&lt;=Calculadora!$F$11,F145-G145,"")</f>
        <v>34634.430139363496</v>
      </c>
      <c r="I145">
        <f>IF(A145&lt;=Calculadora!$F$11,ROUNDUP(A145/12,0),"")</f>
        <v>11</v>
      </c>
      <c r="J145" t="str">
        <f>IF(A145&lt;=Calculadora!$F$11,IF(AND(Calculadora!$B$14&gt;0,F145&gt;=Calculadora!$B$14),1,""),"")</f>
        <v/>
      </c>
    </row>
    <row r="146" spans="1:10" x14ac:dyDescent="0.3">
      <c r="A146">
        <v>124</v>
      </c>
      <c r="B146" s="18">
        <f>IF(A146&lt;=Calculadora!$F$11,DATE(YEAR(Calculadora!$B$16),MONTH(Calculadora!$B$16)+A146-1,DAY(Calculadora!$B$16)),"")</f>
        <v>49888</v>
      </c>
      <c r="C146">
        <f>IF(A146&lt;=Calculadora!$F$11,F145,"")</f>
        <v>86459.430139363496</v>
      </c>
      <c r="D146" s="17">
        <f>IF(A146&lt;=Calculadora!$F$11,IF(Calculadora!$F$13=1,IF(MOD(A146-1,Calculadora!$F$12)=0,Calculadora!$B$7,0),IF(MOD(A146,Calculadora!$F$12)=0,Calculadora!$B$7,0)),"")</f>
        <v>275</v>
      </c>
      <c r="E146">
        <f>IF(A146&lt;=Calculadora!$F$11,IF(Calculadora!$F$13=1,(C146+D146)*Calculadora!$F$9,C146*Calculadora!$F$9),"")</f>
        <v>508.55444564127214</v>
      </c>
      <c r="F146">
        <f>IF(A146&lt;=Calculadora!$F$11,IF(Calculadora!$F$13=1,C146+D146+E146,C146+E146+D146),"")</f>
        <v>87242.984585004771</v>
      </c>
      <c r="G146">
        <f>IF(A146&lt;=Calculadora!$F$11,G145+D146,"")</f>
        <v>52100</v>
      </c>
      <c r="H146">
        <f>IF(A146&lt;=Calculadora!$F$11,F146-G146,"")</f>
        <v>35142.984585004771</v>
      </c>
      <c r="I146">
        <f>IF(A146&lt;=Calculadora!$F$11,ROUNDUP(A146/12,0),"")</f>
        <v>11</v>
      </c>
      <c r="J146" t="str">
        <f>IF(A146&lt;=Calculadora!$F$11,IF(AND(Calculadora!$B$14&gt;0,F146&gt;=Calculadora!$B$14),1,""),"")</f>
        <v/>
      </c>
    </row>
    <row r="147" spans="1:10" x14ac:dyDescent="0.3">
      <c r="A147">
        <v>125</v>
      </c>
      <c r="B147" s="18">
        <f>IF(A147&lt;=Calculadora!$F$11,DATE(YEAR(Calculadora!$B$16),MONTH(Calculadora!$B$16)+A147-1,DAY(Calculadora!$B$16)),"")</f>
        <v>49919</v>
      </c>
      <c r="C147">
        <f>IF(A147&lt;=Calculadora!$F$11,F146,"")</f>
        <v>87242.984585004771</v>
      </c>
      <c r="D147" s="17">
        <f>IF(A147&lt;=Calculadora!$F$11,IF(Calculadora!$F$13=1,IF(MOD(A147-1,Calculadora!$F$12)=0,Calculadora!$B$7,0),IF(MOD(A147,Calculadora!$F$12)=0,Calculadora!$B$7,0)),"")</f>
        <v>275</v>
      </c>
      <c r="E147">
        <f>IF(A147&lt;=Calculadora!$F$11,IF(Calculadora!$F$13=1,(C147+D147)*Calculadora!$F$9,C147*Calculadora!$F$9),"")</f>
        <v>513.16331359344974</v>
      </c>
      <c r="F147">
        <f>IF(A147&lt;=Calculadora!$F$11,IF(Calculadora!$F$13=1,C147+D147+E147,C147+E147+D147),"")</f>
        <v>88031.147898598225</v>
      </c>
      <c r="G147">
        <f>IF(A147&lt;=Calculadora!$F$11,G146+D147,"")</f>
        <v>52375</v>
      </c>
      <c r="H147">
        <f>IF(A147&lt;=Calculadora!$F$11,F147-G147,"")</f>
        <v>35656.147898598225</v>
      </c>
      <c r="I147">
        <f>IF(A147&lt;=Calculadora!$F$11,ROUNDUP(A147/12,0),"")</f>
        <v>11</v>
      </c>
      <c r="J147" t="str">
        <f>IF(A147&lt;=Calculadora!$F$11,IF(AND(Calculadora!$B$14&gt;0,F147&gt;=Calculadora!$B$14),1,""),"")</f>
        <v/>
      </c>
    </row>
    <row r="148" spans="1:10" x14ac:dyDescent="0.3">
      <c r="A148">
        <v>126</v>
      </c>
      <c r="B148" s="18">
        <f>IF(A148&lt;=Calculadora!$F$11,DATE(YEAR(Calculadora!$B$16),MONTH(Calculadora!$B$16)+A148-1,DAY(Calculadora!$B$16)),"")</f>
        <v>49949</v>
      </c>
      <c r="C148">
        <f>IF(A148&lt;=Calculadora!$F$11,F147,"")</f>
        <v>88031.147898598225</v>
      </c>
      <c r="D148" s="17">
        <f>IF(A148&lt;=Calculadora!$F$11,IF(Calculadora!$F$13=1,IF(MOD(A148-1,Calculadora!$F$12)=0,Calculadora!$B$7,0),IF(MOD(A148,Calculadora!$F$12)=0,Calculadora!$B$7,0)),"")</f>
        <v>275</v>
      </c>
      <c r="E148">
        <f>IF(A148&lt;=Calculadora!$F$11,IF(Calculadora!$F$13=1,(C148+D148)*Calculadora!$F$9,C148*Calculadora!$F$9),"")</f>
        <v>517.79929091105669</v>
      </c>
      <c r="F148">
        <f>IF(A148&lt;=Calculadora!$F$11,IF(Calculadora!$F$13=1,C148+D148+E148,C148+E148+D148),"")</f>
        <v>88823.947189509287</v>
      </c>
      <c r="G148">
        <f>IF(A148&lt;=Calculadora!$F$11,G147+D148,"")</f>
        <v>52650</v>
      </c>
      <c r="H148">
        <f>IF(A148&lt;=Calculadora!$F$11,F148-G148,"")</f>
        <v>36173.947189509287</v>
      </c>
      <c r="I148">
        <f>IF(A148&lt;=Calculadora!$F$11,ROUNDUP(A148/12,0),"")</f>
        <v>11</v>
      </c>
      <c r="J148" t="str">
        <f>IF(A148&lt;=Calculadora!$F$11,IF(AND(Calculadora!$B$14&gt;0,F148&gt;=Calculadora!$B$14),1,""),"")</f>
        <v/>
      </c>
    </row>
    <row r="149" spans="1:10" x14ac:dyDescent="0.3">
      <c r="A149">
        <v>127</v>
      </c>
      <c r="B149" s="18">
        <f>IF(A149&lt;=Calculadora!$F$11,DATE(YEAR(Calculadora!$B$16),MONTH(Calculadora!$B$16)+A149-1,DAY(Calculadora!$B$16)),"")</f>
        <v>49980</v>
      </c>
      <c r="C149">
        <f>IF(A149&lt;=Calculadora!$F$11,F148,"")</f>
        <v>88823.947189509287</v>
      </c>
      <c r="D149" s="17">
        <f>IF(A149&lt;=Calculadora!$F$11,IF(Calculadora!$F$13=1,IF(MOD(A149-1,Calculadora!$F$12)=0,Calculadora!$B$7,0),IF(MOD(A149,Calculadora!$F$12)=0,Calculadora!$B$7,0)),"")</f>
        <v>275</v>
      </c>
      <c r="E149">
        <f>IF(A149&lt;=Calculadora!$F$11,IF(Calculadora!$F$13=1,(C149+D149)*Calculadora!$F$9,C149*Calculadora!$F$9),"")</f>
        <v>522.46253705140452</v>
      </c>
      <c r="F149">
        <f>IF(A149&lt;=Calculadora!$F$11,IF(Calculadora!$F$13=1,C149+D149+E149,C149+E149+D149),"")</f>
        <v>89621.409726560698</v>
      </c>
      <c r="G149">
        <f>IF(A149&lt;=Calculadora!$F$11,G148+D149,"")</f>
        <v>52925</v>
      </c>
      <c r="H149">
        <f>IF(A149&lt;=Calculadora!$F$11,F149-G149,"")</f>
        <v>36696.409726560698</v>
      </c>
      <c r="I149">
        <f>IF(A149&lt;=Calculadora!$F$11,ROUNDUP(A149/12,0),"")</f>
        <v>11</v>
      </c>
      <c r="J149" t="str">
        <f>IF(A149&lt;=Calculadora!$F$11,IF(AND(Calculadora!$B$14&gt;0,F149&gt;=Calculadora!$B$14),1,""),"")</f>
        <v/>
      </c>
    </row>
    <row r="150" spans="1:10" x14ac:dyDescent="0.3">
      <c r="A150">
        <v>128</v>
      </c>
      <c r="B150" s="18">
        <f>IF(A150&lt;=Calculadora!$F$11,DATE(YEAR(Calculadora!$B$16),MONTH(Calculadora!$B$16)+A150-1,DAY(Calculadora!$B$16)),"")</f>
        <v>50010</v>
      </c>
      <c r="C150">
        <f>IF(A150&lt;=Calculadora!$F$11,F149,"")</f>
        <v>89621.409726560698</v>
      </c>
      <c r="D150" s="17">
        <f>IF(A150&lt;=Calculadora!$F$11,IF(Calculadora!$F$13=1,IF(MOD(A150-1,Calculadora!$F$12)=0,Calculadora!$B$7,0),IF(MOD(A150,Calculadora!$F$12)=0,Calculadora!$B$7,0)),"")</f>
        <v>275</v>
      </c>
      <c r="E150">
        <f>IF(A150&lt;=Calculadora!$F$11,IF(Calculadora!$F$13=1,(C150+D150)*Calculadora!$F$9,C150*Calculadora!$F$9),"")</f>
        <v>527.15321240973333</v>
      </c>
      <c r="F150">
        <f>IF(A150&lt;=Calculadora!$F$11,IF(Calculadora!$F$13=1,C150+D150+E150,C150+E150+D150),"")</f>
        <v>90423.562938970426</v>
      </c>
      <c r="G150">
        <f>IF(A150&lt;=Calculadora!$F$11,G149+D150,"")</f>
        <v>53200</v>
      </c>
      <c r="H150">
        <f>IF(A150&lt;=Calculadora!$F$11,F150-G150,"")</f>
        <v>37223.562938970426</v>
      </c>
      <c r="I150">
        <f>IF(A150&lt;=Calculadora!$F$11,ROUNDUP(A150/12,0),"")</f>
        <v>11</v>
      </c>
      <c r="J150" t="str">
        <f>IF(A150&lt;=Calculadora!$F$11,IF(AND(Calculadora!$B$14&gt;0,F150&gt;=Calculadora!$B$14),1,""),"")</f>
        <v/>
      </c>
    </row>
    <row r="151" spans="1:10" x14ac:dyDescent="0.3">
      <c r="A151">
        <v>129</v>
      </c>
      <c r="B151" s="18">
        <f>IF(A151&lt;=Calculadora!$F$11,DATE(YEAR(Calculadora!$B$16),MONTH(Calculadora!$B$16)+A151-1,DAY(Calculadora!$B$16)),"")</f>
        <v>50041</v>
      </c>
      <c r="C151">
        <f>IF(A151&lt;=Calculadora!$F$11,F150,"")</f>
        <v>90423.562938970426</v>
      </c>
      <c r="D151" s="17">
        <f>IF(A151&lt;=Calculadora!$F$11,IF(Calculadora!$F$13=1,IF(MOD(A151-1,Calculadora!$F$12)=0,Calculadora!$B$7,0),IF(MOD(A151,Calculadora!$F$12)=0,Calculadora!$B$7,0)),"")</f>
        <v>275</v>
      </c>
      <c r="E151">
        <f>IF(A151&lt;=Calculadora!$F$11,IF(Calculadora!$F$13=1,(C151+D151)*Calculadora!$F$9,C151*Calculadora!$F$9),"")</f>
        <v>531.87147832472772</v>
      </c>
      <c r="F151">
        <f>IF(A151&lt;=Calculadora!$F$11,IF(Calculadora!$F$13=1,C151+D151+E151,C151+E151+D151),"")</f>
        <v>91230.434417295153</v>
      </c>
      <c r="G151">
        <f>IF(A151&lt;=Calculadora!$F$11,G150+D151,"")</f>
        <v>53475</v>
      </c>
      <c r="H151">
        <f>IF(A151&lt;=Calculadora!$F$11,F151-G151,"")</f>
        <v>37755.434417295153</v>
      </c>
      <c r="I151">
        <f>IF(A151&lt;=Calculadora!$F$11,ROUNDUP(A151/12,0),"")</f>
        <v>11</v>
      </c>
      <c r="J151" t="str">
        <f>IF(A151&lt;=Calculadora!$F$11,IF(AND(Calculadora!$B$14&gt;0,F151&gt;=Calculadora!$B$14),1,""),"")</f>
        <v/>
      </c>
    </row>
    <row r="152" spans="1:10" x14ac:dyDescent="0.3">
      <c r="A152">
        <v>130</v>
      </c>
      <c r="B152" s="18">
        <f>IF(A152&lt;=Calculadora!$F$11,DATE(YEAR(Calculadora!$B$16),MONTH(Calculadora!$B$16)+A152-1,DAY(Calculadora!$B$16)),"")</f>
        <v>50072</v>
      </c>
      <c r="C152">
        <f>IF(A152&lt;=Calculadora!$F$11,F151,"")</f>
        <v>91230.434417295153</v>
      </c>
      <c r="D152" s="17">
        <f>IF(A152&lt;=Calculadora!$F$11,IF(Calculadora!$F$13=1,IF(MOD(A152-1,Calculadora!$F$12)=0,Calculadora!$B$7,0),IF(MOD(A152,Calculadora!$F$12)=0,Calculadora!$B$7,0)),"")</f>
        <v>275</v>
      </c>
      <c r="E152">
        <f>IF(A152&lt;=Calculadora!$F$11,IF(Calculadora!$F$13=1,(C152+D152)*Calculadora!$F$9,C152*Calculadora!$F$9),"")</f>
        <v>536.61749708406683</v>
      </c>
      <c r="F152">
        <f>IF(A152&lt;=Calculadora!$F$11,IF(Calculadora!$F$13=1,C152+D152+E152,C152+E152+D152),"")</f>
        <v>92042.051914379219</v>
      </c>
      <c r="G152">
        <f>IF(A152&lt;=Calculadora!$F$11,G151+D152,"")</f>
        <v>53750</v>
      </c>
      <c r="H152">
        <f>IF(A152&lt;=Calculadora!$F$11,F152-G152,"")</f>
        <v>38292.051914379219</v>
      </c>
      <c r="I152">
        <f>IF(A152&lt;=Calculadora!$F$11,ROUNDUP(A152/12,0),"")</f>
        <v>11</v>
      </c>
      <c r="J152" t="str">
        <f>IF(A152&lt;=Calculadora!$F$11,IF(AND(Calculadora!$B$14&gt;0,F152&gt;=Calculadora!$B$14),1,""),"")</f>
        <v/>
      </c>
    </row>
    <row r="153" spans="1:10" x14ac:dyDescent="0.3">
      <c r="A153">
        <v>131</v>
      </c>
      <c r="B153" s="18">
        <f>IF(A153&lt;=Calculadora!$F$11,DATE(YEAR(Calculadora!$B$16),MONTH(Calculadora!$B$16)+A153-1,DAY(Calculadora!$B$16)),"")</f>
        <v>50100</v>
      </c>
      <c r="C153">
        <f>IF(A153&lt;=Calculadora!$F$11,F152,"")</f>
        <v>92042.051914379219</v>
      </c>
      <c r="D153" s="17">
        <f>IF(A153&lt;=Calculadora!$F$11,IF(Calculadora!$F$13=1,IF(MOD(A153-1,Calculadora!$F$12)=0,Calculadora!$B$7,0),IF(MOD(A153,Calculadora!$F$12)=0,Calculadora!$B$7,0)),"")</f>
        <v>275</v>
      </c>
      <c r="E153">
        <f>IF(A153&lt;=Calculadora!$F$11,IF(Calculadora!$F$13=1,(C153+D153)*Calculadora!$F$9,C153*Calculadora!$F$9),"")</f>
        <v>541.39143193000587</v>
      </c>
      <c r="F153">
        <f>IF(A153&lt;=Calculadora!$F$11,IF(Calculadora!$F$13=1,C153+D153+E153,C153+E153+D153),"")</f>
        <v>92858.443346309228</v>
      </c>
      <c r="G153">
        <f>IF(A153&lt;=Calculadora!$F$11,G152+D153,"")</f>
        <v>54025</v>
      </c>
      <c r="H153">
        <f>IF(A153&lt;=Calculadora!$F$11,F153-G153,"")</f>
        <v>38833.443346309228</v>
      </c>
      <c r="I153">
        <f>IF(A153&lt;=Calculadora!$F$11,ROUNDUP(A153/12,0),"")</f>
        <v>11</v>
      </c>
      <c r="J153" t="str">
        <f>IF(A153&lt;=Calculadora!$F$11,IF(AND(Calculadora!$B$14&gt;0,F153&gt;=Calculadora!$B$14),1,""),"")</f>
        <v/>
      </c>
    </row>
    <row r="154" spans="1:10" x14ac:dyDescent="0.3">
      <c r="A154">
        <v>132</v>
      </c>
      <c r="B154" s="18">
        <f>IF(A154&lt;=Calculadora!$F$11,DATE(YEAR(Calculadora!$B$16),MONTH(Calculadora!$B$16)+A154-1,DAY(Calculadora!$B$16)),"")</f>
        <v>50131</v>
      </c>
      <c r="C154">
        <f>IF(A154&lt;=Calculadora!$F$11,F153,"")</f>
        <v>92858.443346309228</v>
      </c>
      <c r="D154" s="17">
        <f>IF(A154&lt;=Calculadora!$F$11,IF(Calculadora!$F$13=1,IF(MOD(A154-1,Calculadora!$F$12)=0,Calculadora!$B$7,0),IF(MOD(A154,Calculadora!$F$12)=0,Calculadora!$B$7,0)),"")</f>
        <v>275</v>
      </c>
      <c r="E154">
        <f>IF(A154&lt;=Calculadora!$F$11,IF(Calculadora!$F$13=1,(C154+D154)*Calculadora!$F$9,C154*Calculadora!$F$9),"")</f>
        <v>546.19344706499146</v>
      </c>
      <c r="F154">
        <f>IF(A154&lt;=Calculadora!$F$11,IF(Calculadora!$F$13=1,C154+D154+E154,C154+E154+D154),"")</f>
        <v>93679.636793374215</v>
      </c>
      <c r="G154">
        <f>IF(A154&lt;=Calculadora!$F$11,G153+D154,"")</f>
        <v>54300</v>
      </c>
      <c r="H154">
        <f>IF(A154&lt;=Calculadora!$F$11,F154-G154,"")</f>
        <v>39379.636793374215</v>
      </c>
      <c r="I154">
        <f>IF(A154&lt;=Calculadora!$F$11,ROUNDUP(A154/12,0),"")</f>
        <v>11</v>
      </c>
      <c r="J154" t="str">
        <f>IF(A154&lt;=Calculadora!$F$11,IF(AND(Calculadora!$B$14&gt;0,F154&gt;=Calculadora!$B$14),1,""),"")</f>
        <v/>
      </c>
    </row>
    <row r="155" spans="1:10" x14ac:dyDescent="0.3">
      <c r="A155">
        <v>133</v>
      </c>
      <c r="B155" s="18">
        <f>IF(A155&lt;=Calculadora!$F$11,DATE(YEAR(Calculadora!$B$16),MONTH(Calculadora!$B$16)+A155-1,DAY(Calculadora!$B$16)),"")</f>
        <v>50161</v>
      </c>
      <c r="C155">
        <f>IF(A155&lt;=Calculadora!$F$11,F154,"")</f>
        <v>93679.636793374215</v>
      </c>
      <c r="D155" s="17">
        <f>IF(A155&lt;=Calculadora!$F$11,IF(Calculadora!$F$13=1,IF(MOD(A155-1,Calculadora!$F$12)=0,Calculadora!$B$7,0),IF(MOD(A155,Calculadora!$F$12)=0,Calculadora!$B$7,0)),"")</f>
        <v>275</v>
      </c>
      <c r="E155">
        <f>IF(A155&lt;=Calculadora!$F$11,IF(Calculadora!$F$13=1,(C155+D155)*Calculadora!$F$9,C155*Calculadora!$F$9),"")</f>
        <v>551.02370765730882</v>
      </c>
      <c r="F155">
        <f>IF(A155&lt;=Calculadora!$F$11,IF(Calculadora!$F$13=1,C155+D155+E155,C155+E155+D155),"")</f>
        <v>94505.660501031525</v>
      </c>
      <c r="G155">
        <f>IF(A155&lt;=Calculadora!$F$11,G154+D155,"")</f>
        <v>54575</v>
      </c>
      <c r="H155">
        <f>IF(A155&lt;=Calculadora!$F$11,F155-G155,"")</f>
        <v>39930.660501031525</v>
      </c>
      <c r="I155">
        <f>IF(A155&lt;=Calculadora!$F$11,ROUNDUP(A155/12,0),"")</f>
        <v>12</v>
      </c>
      <c r="J155" t="str">
        <f>IF(A155&lt;=Calculadora!$F$11,IF(AND(Calculadora!$B$14&gt;0,F155&gt;=Calculadora!$B$14),1,""),"")</f>
        <v/>
      </c>
    </row>
    <row r="156" spans="1:10" x14ac:dyDescent="0.3">
      <c r="A156">
        <v>134</v>
      </c>
      <c r="B156" s="18">
        <f>IF(A156&lt;=Calculadora!$F$11,DATE(YEAR(Calculadora!$B$16),MONTH(Calculadora!$B$16)+A156-1,DAY(Calculadora!$B$16)),"")</f>
        <v>50192</v>
      </c>
      <c r="C156">
        <f>IF(A156&lt;=Calculadora!$F$11,F155,"")</f>
        <v>94505.660501031525</v>
      </c>
      <c r="D156" s="17">
        <f>IF(A156&lt;=Calculadora!$F$11,IF(Calculadora!$F$13=1,IF(MOD(A156-1,Calculadora!$F$12)=0,Calculadora!$B$7,0),IF(MOD(A156,Calculadora!$F$12)=0,Calculadora!$B$7,0)),"")</f>
        <v>275</v>
      </c>
      <c r="E156">
        <f>IF(A156&lt;=Calculadora!$F$11,IF(Calculadora!$F$13=1,(C156+D156)*Calculadora!$F$9,C156*Calculadora!$F$9),"")</f>
        <v>555.88237984676334</v>
      </c>
      <c r="F156">
        <f>IF(A156&lt;=Calculadora!$F$11,IF(Calculadora!$F$13=1,C156+D156+E156,C156+E156+D156),"")</f>
        <v>95336.542880878289</v>
      </c>
      <c r="G156">
        <f>IF(A156&lt;=Calculadora!$F$11,G155+D156,"")</f>
        <v>54850</v>
      </c>
      <c r="H156">
        <f>IF(A156&lt;=Calculadora!$F$11,F156-G156,"")</f>
        <v>40486.542880878289</v>
      </c>
      <c r="I156">
        <f>IF(A156&lt;=Calculadora!$F$11,ROUNDUP(A156/12,0),"")</f>
        <v>12</v>
      </c>
      <c r="J156" t="str">
        <f>IF(A156&lt;=Calculadora!$F$11,IF(AND(Calculadora!$B$14&gt;0,F156&gt;=Calculadora!$B$14),1,""),"")</f>
        <v/>
      </c>
    </row>
    <row r="157" spans="1:10" x14ac:dyDescent="0.3">
      <c r="A157">
        <v>135</v>
      </c>
      <c r="B157" s="18">
        <f>IF(A157&lt;=Calculadora!$F$11,DATE(YEAR(Calculadora!$B$16),MONTH(Calculadora!$B$16)+A157-1,DAY(Calculadora!$B$16)),"")</f>
        <v>50222</v>
      </c>
      <c r="C157">
        <f>IF(A157&lt;=Calculadora!$F$11,F156,"")</f>
        <v>95336.542880878289</v>
      </c>
      <c r="D157" s="17">
        <f>IF(A157&lt;=Calculadora!$F$11,IF(Calculadora!$F$13=1,IF(MOD(A157-1,Calculadora!$F$12)=0,Calculadora!$B$7,0),IF(MOD(A157,Calculadora!$F$12)=0,Calculadora!$B$7,0)),"")</f>
        <v>275</v>
      </c>
      <c r="E157">
        <f>IF(A157&lt;=Calculadora!$F$11,IF(Calculadora!$F$13=1,(C157+D157)*Calculadora!$F$9,C157*Calculadora!$F$9),"")</f>
        <v>560.76963075039487</v>
      </c>
      <c r="F157">
        <f>IF(A157&lt;=Calculadora!$F$11,IF(Calculadora!$F$13=1,C157+D157+E157,C157+E157+D157),"")</f>
        <v>96172.312511628683</v>
      </c>
      <c r="G157">
        <f>IF(A157&lt;=Calculadora!$F$11,G156+D157,"")</f>
        <v>55125</v>
      </c>
      <c r="H157">
        <f>IF(A157&lt;=Calculadora!$F$11,F157-G157,"")</f>
        <v>41047.312511628683</v>
      </c>
      <c r="I157">
        <f>IF(A157&lt;=Calculadora!$F$11,ROUNDUP(A157/12,0),"")</f>
        <v>12</v>
      </c>
      <c r="J157" t="str">
        <f>IF(A157&lt;=Calculadora!$F$11,IF(AND(Calculadora!$B$14&gt;0,F157&gt;=Calculadora!$B$14),1,""),"")</f>
        <v/>
      </c>
    </row>
    <row r="158" spans="1:10" x14ac:dyDescent="0.3">
      <c r="A158">
        <v>136</v>
      </c>
      <c r="B158" s="18">
        <f>IF(A158&lt;=Calculadora!$F$11,DATE(YEAR(Calculadora!$B$16),MONTH(Calculadora!$B$16)+A158-1,DAY(Calculadora!$B$16)),"")</f>
        <v>50253</v>
      </c>
      <c r="C158">
        <f>IF(A158&lt;=Calculadora!$F$11,F157,"")</f>
        <v>96172.312511628683</v>
      </c>
      <c r="D158" s="17">
        <f>IF(A158&lt;=Calculadora!$F$11,IF(Calculadora!$F$13=1,IF(MOD(A158-1,Calculadora!$F$12)=0,Calculadora!$B$7,0),IF(MOD(A158,Calculadora!$F$12)=0,Calculadora!$B$7,0)),"")</f>
        <v>275</v>
      </c>
      <c r="E158">
        <f>IF(A158&lt;=Calculadora!$F$11,IF(Calculadora!$F$13=1,(C158+D158)*Calculadora!$F$9,C158*Calculadora!$F$9),"")</f>
        <v>565.68562846822579</v>
      </c>
      <c r="F158">
        <f>IF(A158&lt;=Calculadora!$F$11,IF(Calculadora!$F$13=1,C158+D158+E158,C158+E158+D158),"")</f>
        <v>97012.998140096912</v>
      </c>
      <c r="G158">
        <f>IF(A158&lt;=Calculadora!$F$11,G157+D158,"")</f>
        <v>55400</v>
      </c>
      <c r="H158">
        <f>IF(A158&lt;=Calculadora!$F$11,F158-G158,"")</f>
        <v>41612.998140096912</v>
      </c>
      <c r="I158">
        <f>IF(A158&lt;=Calculadora!$F$11,ROUNDUP(A158/12,0),"")</f>
        <v>12</v>
      </c>
      <c r="J158" t="str">
        <f>IF(A158&lt;=Calculadora!$F$11,IF(AND(Calculadora!$B$14&gt;0,F158&gt;=Calculadora!$B$14),1,""),"")</f>
        <v/>
      </c>
    </row>
    <row r="159" spans="1:10" x14ac:dyDescent="0.3">
      <c r="A159">
        <v>137</v>
      </c>
      <c r="B159" s="18">
        <f>IF(A159&lt;=Calculadora!$F$11,DATE(YEAR(Calculadora!$B$16),MONTH(Calculadora!$B$16)+A159-1,DAY(Calculadora!$B$16)),"")</f>
        <v>50284</v>
      </c>
      <c r="C159">
        <f>IF(A159&lt;=Calculadora!$F$11,F158,"")</f>
        <v>97012.998140096912</v>
      </c>
      <c r="D159" s="17">
        <f>IF(A159&lt;=Calculadora!$F$11,IF(Calculadora!$F$13=1,IF(MOD(A159-1,Calculadora!$F$12)=0,Calculadora!$B$7,0),IF(MOD(A159,Calculadora!$F$12)=0,Calculadora!$B$7,0)),"")</f>
        <v>275</v>
      </c>
      <c r="E159">
        <f>IF(A159&lt;=Calculadora!$F$11,IF(Calculadora!$F$13=1,(C159+D159)*Calculadora!$F$9,C159*Calculadora!$F$9),"")</f>
        <v>570.63054208904316</v>
      </c>
      <c r="F159">
        <f>IF(A159&lt;=Calculadora!$F$11,IF(Calculadora!$F$13=1,C159+D159+E159,C159+E159+D159),"")</f>
        <v>97858.628682185954</v>
      </c>
      <c r="G159">
        <f>IF(A159&lt;=Calculadora!$F$11,G158+D159,"")</f>
        <v>55675</v>
      </c>
      <c r="H159">
        <f>IF(A159&lt;=Calculadora!$F$11,F159-G159,"")</f>
        <v>42183.628682185954</v>
      </c>
      <c r="I159">
        <f>IF(A159&lt;=Calculadora!$F$11,ROUNDUP(A159/12,0),"")</f>
        <v>12</v>
      </c>
      <c r="J159" t="str">
        <f>IF(A159&lt;=Calculadora!$F$11,IF(AND(Calculadora!$B$14&gt;0,F159&gt;=Calculadora!$B$14),1,""),"")</f>
        <v/>
      </c>
    </row>
    <row r="160" spans="1:10" x14ac:dyDescent="0.3">
      <c r="A160">
        <v>138</v>
      </c>
      <c r="B160" s="18">
        <f>IF(A160&lt;=Calculadora!$F$11,DATE(YEAR(Calculadora!$B$16),MONTH(Calculadora!$B$16)+A160-1,DAY(Calculadora!$B$16)),"")</f>
        <v>50314</v>
      </c>
      <c r="C160">
        <f>IF(A160&lt;=Calculadora!$F$11,F159,"")</f>
        <v>97858.628682185954</v>
      </c>
      <c r="D160" s="17">
        <f>IF(A160&lt;=Calculadora!$F$11,IF(Calculadora!$F$13=1,IF(MOD(A160-1,Calculadora!$F$12)=0,Calculadora!$B$7,0),IF(MOD(A160,Calculadora!$F$12)=0,Calculadora!$B$7,0)),"")</f>
        <v>275</v>
      </c>
      <c r="E160">
        <f>IF(A160&lt;=Calculadora!$F$11,IF(Calculadora!$F$13=1,(C160+D160)*Calculadora!$F$9,C160*Calculadora!$F$9),"")</f>
        <v>575.60454169621414</v>
      </c>
      <c r="F160">
        <f>IF(A160&lt;=Calculadora!$F$11,IF(Calculadora!$F$13=1,C160+D160+E160,C160+E160+D160),"")</f>
        <v>98709.233223882169</v>
      </c>
      <c r="G160">
        <f>IF(A160&lt;=Calculadora!$F$11,G159+D160,"")</f>
        <v>55950</v>
      </c>
      <c r="H160">
        <f>IF(A160&lt;=Calculadora!$F$11,F160-G160,"")</f>
        <v>42759.233223882169</v>
      </c>
      <c r="I160">
        <f>IF(A160&lt;=Calculadora!$F$11,ROUNDUP(A160/12,0),"")</f>
        <v>12</v>
      </c>
      <c r="J160" t="str">
        <f>IF(A160&lt;=Calculadora!$F$11,IF(AND(Calculadora!$B$14&gt;0,F160&gt;=Calculadora!$B$14),1,""),"")</f>
        <v/>
      </c>
    </row>
    <row r="161" spans="1:10" x14ac:dyDescent="0.3">
      <c r="A161">
        <v>139</v>
      </c>
      <c r="B161" s="18">
        <f>IF(A161&lt;=Calculadora!$F$11,DATE(YEAR(Calculadora!$B$16),MONTH(Calculadora!$B$16)+A161-1,DAY(Calculadora!$B$16)),"")</f>
        <v>50345</v>
      </c>
      <c r="C161">
        <f>IF(A161&lt;=Calculadora!$F$11,F160,"")</f>
        <v>98709.233223882169</v>
      </c>
      <c r="D161" s="17">
        <f>IF(A161&lt;=Calculadora!$F$11,IF(Calculadora!$F$13=1,IF(MOD(A161-1,Calculadora!$F$12)=0,Calculadora!$B$7,0),IF(MOD(A161,Calculadora!$F$12)=0,Calculadora!$B$7,0)),"")</f>
        <v>275</v>
      </c>
      <c r="E161">
        <f>IF(A161&lt;=Calculadora!$F$11,IF(Calculadora!$F$13=1,(C161+D161)*Calculadora!$F$9,C161*Calculadora!$F$9),"")</f>
        <v>580.60779837353664</v>
      </c>
      <c r="F161">
        <f>IF(A161&lt;=Calculadora!$F$11,IF(Calculadora!$F$13=1,C161+D161+E161,C161+E161+D161),"")</f>
        <v>99564.841022255699</v>
      </c>
      <c r="G161">
        <f>IF(A161&lt;=Calculadora!$F$11,G160+D161,"")</f>
        <v>56225</v>
      </c>
      <c r="H161">
        <f>IF(A161&lt;=Calculadora!$F$11,F161-G161,"")</f>
        <v>43339.841022255699</v>
      </c>
      <c r="I161">
        <f>IF(A161&lt;=Calculadora!$F$11,ROUNDUP(A161/12,0),"")</f>
        <v>12</v>
      </c>
      <c r="J161" t="str">
        <f>IF(A161&lt;=Calculadora!$F$11,IF(AND(Calculadora!$B$14&gt;0,F161&gt;=Calculadora!$B$14),1,""),"")</f>
        <v/>
      </c>
    </row>
    <row r="162" spans="1:10" x14ac:dyDescent="0.3">
      <c r="A162">
        <v>140</v>
      </c>
      <c r="B162" s="18">
        <f>IF(A162&lt;=Calculadora!$F$11,DATE(YEAR(Calculadora!$B$16),MONTH(Calculadora!$B$16)+A162-1,DAY(Calculadora!$B$16)),"")</f>
        <v>50375</v>
      </c>
      <c r="C162">
        <f>IF(A162&lt;=Calculadora!$F$11,F161,"")</f>
        <v>99564.841022255699</v>
      </c>
      <c r="D162" s="17">
        <f>IF(A162&lt;=Calculadora!$F$11,IF(Calculadora!$F$13=1,IF(MOD(A162-1,Calculadora!$F$12)=0,Calculadora!$B$7,0),IF(MOD(A162,Calculadora!$F$12)=0,Calculadora!$B$7,0)),"")</f>
        <v>275</v>
      </c>
      <c r="E162">
        <f>IF(A162&lt;=Calculadora!$F$11,IF(Calculadora!$F$13=1,(C162+D162)*Calculadora!$F$9,C162*Calculadora!$F$9),"")</f>
        <v>585.64048421112341</v>
      </c>
      <c r="F162">
        <f>IF(A162&lt;=Calculadora!$F$11,IF(Calculadora!$F$13=1,C162+D162+E162,C162+E162+D162),"")</f>
        <v>100425.48150646682</v>
      </c>
      <c r="G162">
        <f>IF(A162&lt;=Calculadora!$F$11,G161+D162,"")</f>
        <v>56500</v>
      </c>
      <c r="H162">
        <f>IF(A162&lt;=Calculadora!$F$11,F162-G162,"")</f>
        <v>43925.481506466822</v>
      </c>
      <c r="I162">
        <f>IF(A162&lt;=Calculadora!$F$11,ROUNDUP(A162/12,0),"")</f>
        <v>12</v>
      </c>
      <c r="J162" t="str">
        <f>IF(A162&lt;=Calculadora!$F$11,IF(AND(Calculadora!$B$14&gt;0,F162&gt;=Calculadora!$B$14),1,""),"")</f>
        <v/>
      </c>
    </row>
    <row r="163" spans="1:10" x14ac:dyDescent="0.3">
      <c r="A163">
        <v>141</v>
      </c>
      <c r="B163" s="18">
        <f>IF(A163&lt;=Calculadora!$F$11,DATE(YEAR(Calculadora!$B$16),MONTH(Calculadora!$B$16)+A163-1,DAY(Calculadora!$B$16)),"")</f>
        <v>50406</v>
      </c>
      <c r="C163">
        <f>IF(A163&lt;=Calculadora!$F$11,F162,"")</f>
        <v>100425.48150646682</v>
      </c>
      <c r="D163" s="17">
        <f>IF(A163&lt;=Calculadora!$F$11,IF(Calculadora!$F$13=1,IF(MOD(A163-1,Calculadora!$F$12)=0,Calculadora!$B$7,0),IF(MOD(A163,Calculadora!$F$12)=0,Calculadora!$B$7,0)),"")</f>
        <v>275</v>
      </c>
      <c r="E163">
        <f>IF(A163&lt;=Calculadora!$F$11,IF(Calculadora!$F$13=1,(C163+D163)*Calculadora!$F$9,C163*Calculadora!$F$9),"")</f>
        <v>590.70277231132172</v>
      </c>
      <c r="F163">
        <f>IF(A163&lt;=Calculadora!$F$11,IF(Calculadora!$F$13=1,C163+D163+E163,C163+E163+D163),"")</f>
        <v>101291.18427877815</v>
      </c>
      <c r="G163">
        <f>IF(A163&lt;=Calculadora!$F$11,G162+D163,"")</f>
        <v>56775</v>
      </c>
      <c r="H163">
        <f>IF(A163&lt;=Calculadora!$F$11,F163-G163,"")</f>
        <v>44516.18427877815</v>
      </c>
      <c r="I163">
        <f>IF(A163&lt;=Calculadora!$F$11,ROUNDUP(A163/12,0),"")</f>
        <v>12</v>
      </c>
      <c r="J163" t="str">
        <f>IF(A163&lt;=Calculadora!$F$11,IF(AND(Calculadora!$B$14&gt;0,F163&gt;=Calculadora!$B$14),1,""),"")</f>
        <v/>
      </c>
    </row>
    <row r="164" spans="1:10" x14ac:dyDescent="0.3">
      <c r="A164">
        <v>142</v>
      </c>
      <c r="B164" s="18">
        <f>IF(A164&lt;=Calculadora!$F$11,DATE(YEAR(Calculadora!$B$16),MONTH(Calculadora!$B$16)+A164-1,DAY(Calculadora!$B$16)),"")</f>
        <v>50437</v>
      </c>
      <c r="C164">
        <f>IF(A164&lt;=Calculadora!$F$11,F163,"")</f>
        <v>101291.18427877815</v>
      </c>
      <c r="D164" s="17">
        <f>IF(A164&lt;=Calculadora!$F$11,IF(Calculadora!$F$13=1,IF(MOD(A164-1,Calculadora!$F$12)=0,Calculadora!$B$7,0),IF(MOD(A164,Calculadora!$F$12)=0,Calculadora!$B$7,0)),"")</f>
        <v>275</v>
      </c>
      <c r="E164">
        <f>IF(A164&lt;=Calculadora!$F$11,IF(Calculadora!$F$13=1,(C164+D164)*Calculadora!$F$9,C164*Calculadora!$F$9),"")</f>
        <v>595.79483679466671</v>
      </c>
      <c r="F164">
        <f>IF(A164&lt;=Calculadora!$F$11,IF(Calculadora!$F$13=1,C164+D164+E164,C164+E164+D164),"")</f>
        <v>102161.97911557282</v>
      </c>
      <c r="G164">
        <f>IF(A164&lt;=Calculadora!$F$11,G163+D164,"")</f>
        <v>57050</v>
      </c>
      <c r="H164">
        <f>IF(A164&lt;=Calculadora!$F$11,F164-G164,"")</f>
        <v>45111.979115572816</v>
      </c>
      <c r="I164">
        <f>IF(A164&lt;=Calculadora!$F$11,ROUNDUP(A164/12,0),"")</f>
        <v>12</v>
      </c>
      <c r="J164" t="str">
        <f>IF(A164&lt;=Calculadora!$F$11,IF(AND(Calculadora!$B$14&gt;0,F164&gt;=Calculadora!$B$14),1,""),"")</f>
        <v/>
      </c>
    </row>
    <row r="165" spans="1:10" x14ac:dyDescent="0.3">
      <c r="A165">
        <v>143</v>
      </c>
      <c r="B165" s="18">
        <f>IF(A165&lt;=Calculadora!$F$11,DATE(YEAR(Calculadora!$B$16),MONTH(Calculadora!$B$16)+A165-1,DAY(Calculadora!$B$16)),"")</f>
        <v>50465</v>
      </c>
      <c r="C165">
        <f>IF(A165&lt;=Calculadora!$F$11,F164,"")</f>
        <v>102161.97911557282</v>
      </c>
      <c r="D165" s="17">
        <f>IF(A165&lt;=Calculadora!$F$11,IF(Calculadora!$F$13=1,IF(MOD(A165-1,Calculadora!$F$12)=0,Calculadora!$B$7,0),IF(MOD(A165,Calculadora!$F$12)=0,Calculadora!$B$7,0)),"")</f>
        <v>275</v>
      </c>
      <c r="E165">
        <f>IF(A165&lt;=Calculadora!$F$11,IF(Calculadora!$F$13=1,(C165+D165)*Calculadora!$F$9,C165*Calculadora!$F$9),"")</f>
        <v>600.91685280587069</v>
      </c>
      <c r="F165">
        <f>IF(A165&lt;=Calculadora!$F$11,IF(Calculadora!$F$13=1,C165+D165+E165,C165+E165+D165),"")</f>
        <v>103037.89596837868</v>
      </c>
      <c r="G165">
        <f>IF(A165&lt;=Calculadora!$F$11,G164+D165,"")</f>
        <v>57325</v>
      </c>
      <c r="H165">
        <f>IF(A165&lt;=Calculadora!$F$11,F165-G165,"")</f>
        <v>45712.895968378682</v>
      </c>
      <c r="I165">
        <f>IF(A165&lt;=Calculadora!$F$11,ROUNDUP(A165/12,0),"")</f>
        <v>12</v>
      </c>
      <c r="J165" t="str">
        <f>IF(A165&lt;=Calculadora!$F$11,IF(AND(Calculadora!$B$14&gt;0,F165&gt;=Calculadora!$B$14),1,""),"")</f>
        <v/>
      </c>
    </row>
    <row r="166" spans="1:10" x14ac:dyDescent="0.3">
      <c r="A166">
        <v>144</v>
      </c>
      <c r="B166" s="18">
        <f>IF(A166&lt;=Calculadora!$F$11,DATE(YEAR(Calculadora!$B$16),MONTH(Calculadora!$B$16)+A166-1,DAY(Calculadora!$B$16)),"")</f>
        <v>50496</v>
      </c>
      <c r="C166">
        <f>IF(A166&lt;=Calculadora!$F$11,F165,"")</f>
        <v>103037.89596837868</v>
      </c>
      <c r="D166" s="17">
        <f>IF(A166&lt;=Calculadora!$F$11,IF(Calculadora!$F$13=1,IF(MOD(A166-1,Calculadora!$F$12)=0,Calculadora!$B$7,0),IF(MOD(A166,Calculadora!$F$12)=0,Calculadora!$B$7,0)),"")</f>
        <v>275</v>
      </c>
      <c r="E166">
        <f>IF(A166&lt;=Calculadora!$F$11,IF(Calculadora!$F$13=1,(C166+D166)*Calculadora!$F$9,C166*Calculadora!$F$9),"")</f>
        <v>606.06899651984747</v>
      </c>
      <c r="F166">
        <f>IF(A166&lt;=Calculadora!$F$11,IF(Calculadora!$F$13=1,C166+D166+E166,C166+E166+D166),"")</f>
        <v>103918.96496489854</v>
      </c>
      <c r="G166">
        <f>IF(A166&lt;=Calculadora!$F$11,G165+D166,"")</f>
        <v>57600</v>
      </c>
      <c r="H166">
        <f>IF(A166&lt;=Calculadora!$F$11,F166-G166,"")</f>
        <v>46318.964964898536</v>
      </c>
      <c r="I166">
        <f>IF(A166&lt;=Calculadora!$F$11,ROUNDUP(A166/12,0),"")</f>
        <v>12</v>
      </c>
      <c r="J166" t="str">
        <f>IF(A166&lt;=Calculadora!$F$11,IF(AND(Calculadora!$B$14&gt;0,F166&gt;=Calculadora!$B$14),1,""),"")</f>
        <v/>
      </c>
    </row>
    <row r="167" spans="1:10" x14ac:dyDescent="0.3">
      <c r="A167">
        <v>145</v>
      </c>
      <c r="B167" s="18">
        <f>IF(A167&lt;=Calculadora!$F$11,DATE(YEAR(Calculadora!$B$16),MONTH(Calculadora!$B$16)+A167-1,DAY(Calculadora!$B$16)),"")</f>
        <v>50526</v>
      </c>
      <c r="C167">
        <f>IF(A167&lt;=Calculadora!$F$11,F166,"")</f>
        <v>103918.96496489854</v>
      </c>
      <c r="D167" s="17">
        <f>IF(A167&lt;=Calculadora!$F$11,IF(Calculadora!$F$13=1,IF(MOD(A167-1,Calculadora!$F$12)=0,Calculadora!$B$7,0),IF(MOD(A167,Calculadora!$F$12)=0,Calculadora!$B$7,0)),"")</f>
        <v>275</v>
      </c>
      <c r="E167">
        <f>IF(A167&lt;=Calculadora!$F$11,IF(Calculadora!$F$13=1,(C167+D167)*Calculadora!$F$9,C167*Calculadora!$F$9),"")</f>
        <v>611.25144514777185</v>
      </c>
      <c r="F167">
        <f>IF(A167&lt;=Calculadora!$F$11,IF(Calculadora!$F$13=1,C167+D167+E167,C167+E167+D167),"")</f>
        <v>104805.21641004631</v>
      </c>
      <c r="G167">
        <f>IF(A167&lt;=Calculadora!$F$11,G166+D167,"")</f>
        <v>57875</v>
      </c>
      <c r="H167">
        <f>IF(A167&lt;=Calculadora!$F$11,F167-G167,"")</f>
        <v>46930.216410046312</v>
      </c>
      <c r="I167">
        <f>IF(A167&lt;=Calculadora!$F$11,ROUNDUP(A167/12,0),"")</f>
        <v>13</v>
      </c>
      <c r="J167" t="str">
        <f>IF(A167&lt;=Calculadora!$F$11,IF(AND(Calculadora!$B$14&gt;0,F167&gt;=Calculadora!$B$14),1,""),"")</f>
        <v/>
      </c>
    </row>
    <row r="168" spans="1:10" x14ac:dyDescent="0.3">
      <c r="A168">
        <v>146</v>
      </c>
      <c r="B168" s="18">
        <f>IF(A168&lt;=Calculadora!$F$11,DATE(YEAR(Calculadora!$B$16),MONTH(Calculadora!$B$16)+A168-1,DAY(Calculadora!$B$16)),"")</f>
        <v>50557</v>
      </c>
      <c r="C168">
        <f>IF(A168&lt;=Calculadora!$F$11,F167,"")</f>
        <v>104805.21641004631</v>
      </c>
      <c r="D168" s="17">
        <f>IF(A168&lt;=Calculadora!$F$11,IF(Calculadora!$F$13=1,IF(MOD(A168-1,Calculadora!$F$12)=0,Calculadora!$B$7,0),IF(MOD(A168,Calculadora!$F$12)=0,Calculadora!$B$7,0)),"")</f>
        <v>275</v>
      </c>
      <c r="E168">
        <f>IF(A168&lt;=Calculadora!$F$11,IF(Calculadora!$F$13=1,(C168+D168)*Calculadora!$F$9,C168*Calculadora!$F$9),"")</f>
        <v>616.46437694317467</v>
      </c>
      <c r="F168">
        <f>IF(A168&lt;=Calculadora!$F$11,IF(Calculadora!$F$13=1,C168+D168+E168,C168+E168+D168),"")</f>
        <v>105696.68078698948</v>
      </c>
      <c r="G168">
        <f>IF(A168&lt;=Calculadora!$F$11,G167+D168,"")</f>
        <v>58150</v>
      </c>
      <c r="H168">
        <f>IF(A168&lt;=Calculadora!$F$11,F168-G168,"")</f>
        <v>47546.680786989484</v>
      </c>
      <c r="I168">
        <f>IF(A168&lt;=Calculadora!$F$11,ROUNDUP(A168/12,0),"")</f>
        <v>13</v>
      </c>
      <c r="J168" t="str">
        <f>IF(A168&lt;=Calculadora!$F$11,IF(AND(Calculadora!$B$14&gt;0,F168&gt;=Calculadora!$B$14),1,""),"")</f>
        <v/>
      </c>
    </row>
    <row r="169" spans="1:10" x14ac:dyDescent="0.3">
      <c r="A169">
        <v>147</v>
      </c>
      <c r="B169" s="18">
        <f>IF(A169&lt;=Calculadora!$F$11,DATE(YEAR(Calculadora!$B$16),MONTH(Calculadora!$B$16)+A169-1,DAY(Calculadora!$B$16)),"")</f>
        <v>50587</v>
      </c>
      <c r="C169">
        <f>IF(A169&lt;=Calculadora!$F$11,F168,"")</f>
        <v>105696.68078698948</v>
      </c>
      <c r="D169" s="17">
        <f>IF(A169&lt;=Calculadora!$F$11,IF(Calculadora!$F$13=1,IF(MOD(A169-1,Calculadora!$F$12)=0,Calculadora!$B$7,0),IF(MOD(A169,Calculadora!$F$12)=0,Calculadora!$B$7,0)),"")</f>
        <v>275</v>
      </c>
      <c r="E169">
        <f>IF(A169&lt;=Calculadora!$F$11,IF(Calculadora!$F$13=1,(C169+D169)*Calculadora!$F$9,C169*Calculadora!$F$9),"")</f>
        <v>621.70797120807458</v>
      </c>
      <c r="F169">
        <f>IF(A169&lt;=Calculadora!$F$11,IF(Calculadora!$F$13=1,C169+D169+E169,C169+E169+D169),"")</f>
        <v>106593.38875819756</v>
      </c>
      <c r="G169">
        <f>IF(A169&lt;=Calculadora!$F$11,G168+D169,"")</f>
        <v>58425</v>
      </c>
      <c r="H169">
        <f>IF(A169&lt;=Calculadora!$F$11,F169-G169,"")</f>
        <v>48168.388758197558</v>
      </c>
      <c r="I169">
        <f>IF(A169&lt;=Calculadora!$F$11,ROUNDUP(A169/12,0),"")</f>
        <v>13</v>
      </c>
      <c r="J169" t="str">
        <f>IF(A169&lt;=Calculadora!$F$11,IF(AND(Calculadora!$B$14&gt;0,F169&gt;=Calculadora!$B$14),1,""),"")</f>
        <v/>
      </c>
    </row>
    <row r="170" spans="1:10" x14ac:dyDescent="0.3">
      <c r="A170">
        <v>148</v>
      </c>
      <c r="B170" s="18">
        <f>IF(A170&lt;=Calculadora!$F$11,DATE(YEAR(Calculadora!$B$16),MONTH(Calculadora!$B$16)+A170-1,DAY(Calculadora!$B$16)),"")</f>
        <v>50618</v>
      </c>
      <c r="C170">
        <f>IF(A170&lt;=Calculadora!$F$11,F169,"")</f>
        <v>106593.38875819756</v>
      </c>
      <c r="D170" s="17">
        <f>IF(A170&lt;=Calculadora!$F$11,IF(Calculadora!$F$13=1,IF(MOD(A170-1,Calculadora!$F$12)=0,Calculadora!$B$7,0),IF(MOD(A170,Calculadora!$F$12)=0,Calculadora!$B$7,0)),"")</f>
        <v>275</v>
      </c>
      <c r="E170">
        <f>IF(A170&lt;=Calculadora!$F$11,IF(Calculadora!$F$13=1,(C170+D170)*Calculadora!$F$9,C170*Calculadora!$F$9),"")</f>
        <v>626.98240829914459</v>
      </c>
      <c r="F170">
        <f>IF(A170&lt;=Calculadora!$F$11,IF(Calculadora!$F$13=1,C170+D170+E170,C170+E170+D170),"")</f>
        <v>107495.3711664967</v>
      </c>
      <c r="G170">
        <f>IF(A170&lt;=Calculadora!$F$11,G169+D170,"")</f>
        <v>58700</v>
      </c>
      <c r="H170">
        <f>IF(A170&lt;=Calculadora!$F$11,F170-G170,"")</f>
        <v>48795.371166496698</v>
      </c>
      <c r="I170">
        <f>IF(A170&lt;=Calculadora!$F$11,ROUNDUP(A170/12,0),"")</f>
        <v>13</v>
      </c>
      <c r="J170" t="str">
        <f>IF(A170&lt;=Calculadora!$F$11,IF(AND(Calculadora!$B$14&gt;0,F170&gt;=Calculadora!$B$14),1,""),"")</f>
        <v/>
      </c>
    </row>
    <row r="171" spans="1:10" x14ac:dyDescent="0.3">
      <c r="A171">
        <v>149</v>
      </c>
      <c r="B171" s="18">
        <f>IF(A171&lt;=Calculadora!$F$11,DATE(YEAR(Calculadora!$B$16),MONTH(Calculadora!$B$16)+A171-1,DAY(Calculadora!$B$16)),"")</f>
        <v>50649</v>
      </c>
      <c r="C171">
        <f>IF(A171&lt;=Calculadora!$F$11,F170,"")</f>
        <v>107495.3711664967</v>
      </c>
      <c r="D171" s="17">
        <f>IF(A171&lt;=Calculadora!$F$11,IF(Calculadora!$F$13=1,IF(MOD(A171-1,Calculadora!$F$12)=0,Calculadora!$B$7,0),IF(MOD(A171,Calculadora!$F$12)=0,Calculadora!$B$7,0)),"")</f>
        <v>275</v>
      </c>
      <c r="E171">
        <f>IF(A171&lt;=Calculadora!$F$11,IF(Calculadora!$F$13=1,(C171+D171)*Calculadora!$F$9,C171*Calculadora!$F$9),"")</f>
        <v>632.28786963391576</v>
      </c>
      <c r="F171">
        <f>IF(A171&lt;=Calculadora!$F$11,IF(Calculadora!$F$13=1,C171+D171+E171,C171+E171+D171),"")</f>
        <v>108402.65903613062</v>
      </c>
      <c r="G171">
        <f>IF(A171&lt;=Calculadora!$F$11,G170+D171,"")</f>
        <v>58975</v>
      </c>
      <c r="H171">
        <f>IF(A171&lt;=Calculadora!$F$11,F171-G171,"")</f>
        <v>49427.659036130615</v>
      </c>
      <c r="I171">
        <f>IF(A171&lt;=Calculadora!$F$11,ROUNDUP(A171/12,0),"")</f>
        <v>13</v>
      </c>
      <c r="J171" t="str">
        <f>IF(A171&lt;=Calculadora!$F$11,IF(AND(Calculadora!$B$14&gt;0,F171&gt;=Calculadora!$B$14),1,""),"")</f>
        <v/>
      </c>
    </row>
    <row r="172" spans="1:10" x14ac:dyDescent="0.3">
      <c r="A172">
        <v>150</v>
      </c>
      <c r="B172" s="18">
        <f>IF(A172&lt;=Calculadora!$F$11,DATE(YEAR(Calculadora!$B$16),MONTH(Calculadora!$B$16)+A172-1,DAY(Calculadora!$B$16)),"")</f>
        <v>50679</v>
      </c>
      <c r="C172">
        <f>IF(A172&lt;=Calculadora!$F$11,F171,"")</f>
        <v>108402.65903613062</v>
      </c>
      <c r="D172" s="17">
        <f>IF(A172&lt;=Calculadora!$F$11,IF(Calculadora!$F$13=1,IF(MOD(A172-1,Calculadora!$F$12)=0,Calculadora!$B$7,0),IF(MOD(A172,Calculadora!$F$12)=0,Calculadora!$B$7,0)),"")</f>
        <v>275</v>
      </c>
      <c r="E172">
        <f>IF(A172&lt;=Calculadora!$F$11,IF(Calculadora!$F$13=1,(C172+D172)*Calculadora!$F$9,C172*Calculadora!$F$9),"")</f>
        <v>637.62453769701767</v>
      </c>
      <c r="F172">
        <f>IF(A172&lt;=Calculadora!$F$11,IF(Calculadora!$F$13=1,C172+D172+E172,C172+E172+D172),"")</f>
        <v>109315.28357382763</v>
      </c>
      <c r="G172">
        <f>IF(A172&lt;=Calculadora!$F$11,G171+D172,"")</f>
        <v>59250</v>
      </c>
      <c r="H172">
        <f>IF(A172&lt;=Calculadora!$F$11,F172-G172,"")</f>
        <v>50065.283573827634</v>
      </c>
      <c r="I172">
        <f>IF(A172&lt;=Calculadora!$F$11,ROUNDUP(A172/12,0),"")</f>
        <v>13</v>
      </c>
      <c r="J172" t="str">
        <f>IF(A172&lt;=Calculadora!$F$11,IF(AND(Calculadora!$B$14&gt;0,F172&gt;=Calculadora!$B$14),1,""),"")</f>
        <v/>
      </c>
    </row>
    <row r="173" spans="1:10" x14ac:dyDescent="0.3">
      <c r="A173">
        <v>151</v>
      </c>
      <c r="B173" s="18">
        <f>IF(A173&lt;=Calculadora!$F$11,DATE(YEAR(Calculadora!$B$16),MONTH(Calculadora!$B$16)+A173-1,DAY(Calculadora!$B$16)),"")</f>
        <v>50710</v>
      </c>
      <c r="C173">
        <f>IF(A173&lt;=Calculadora!$F$11,F172,"")</f>
        <v>109315.28357382763</v>
      </c>
      <c r="D173" s="17">
        <f>IF(A173&lt;=Calculadora!$F$11,IF(Calculadora!$F$13=1,IF(MOD(A173-1,Calculadora!$F$12)=0,Calculadora!$B$7,0),IF(MOD(A173,Calculadora!$F$12)=0,Calculadora!$B$7,0)),"")</f>
        <v>275</v>
      </c>
      <c r="E173">
        <f>IF(A173&lt;=Calculadora!$F$11,IF(Calculadora!$F$13=1,(C173+D173)*Calculadora!$F$9,C173*Calculadora!$F$9),"")</f>
        <v>642.99259604645408</v>
      </c>
      <c r="F173">
        <f>IF(A173&lt;=Calculadora!$F$11,IF(Calculadora!$F$13=1,C173+D173+E173,C173+E173+D173),"")</f>
        <v>110233.27616987409</v>
      </c>
      <c r="G173">
        <f>IF(A173&lt;=Calculadora!$F$11,G172+D173,"")</f>
        <v>59525</v>
      </c>
      <c r="H173">
        <f>IF(A173&lt;=Calculadora!$F$11,F173-G173,"")</f>
        <v>50708.276169874094</v>
      </c>
      <c r="I173">
        <f>IF(A173&lt;=Calculadora!$F$11,ROUNDUP(A173/12,0),"")</f>
        <v>13</v>
      </c>
      <c r="J173" t="str">
        <f>IF(A173&lt;=Calculadora!$F$11,IF(AND(Calculadora!$B$14&gt;0,F173&gt;=Calculadora!$B$14),1,""),"")</f>
        <v/>
      </c>
    </row>
    <row r="174" spans="1:10" x14ac:dyDescent="0.3">
      <c r="A174">
        <v>152</v>
      </c>
      <c r="B174" s="18">
        <f>IF(A174&lt;=Calculadora!$F$11,DATE(YEAR(Calculadora!$B$16),MONTH(Calculadora!$B$16)+A174-1,DAY(Calculadora!$B$16)),"")</f>
        <v>50740</v>
      </c>
      <c r="C174">
        <f>IF(A174&lt;=Calculadora!$F$11,F173,"")</f>
        <v>110233.27616987409</v>
      </c>
      <c r="D174" s="17">
        <f>IF(A174&lt;=Calculadora!$F$11,IF(Calculadora!$F$13=1,IF(MOD(A174-1,Calculadora!$F$12)=0,Calculadora!$B$7,0),IF(MOD(A174,Calculadora!$F$12)=0,Calculadora!$B$7,0)),"")</f>
        <v>275</v>
      </c>
      <c r="E174">
        <f>IF(A174&lt;=Calculadora!$F$11,IF(Calculadora!$F$13=1,(C174+D174)*Calculadora!$F$9,C174*Calculadora!$F$9),"")</f>
        <v>648.39222931991765</v>
      </c>
      <c r="F174">
        <f>IF(A174&lt;=Calculadora!$F$11,IF(Calculadora!$F$13=1,C174+D174+E174,C174+E174+D174),"")</f>
        <v>111156.66839919401</v>
      </c>
      <c r="G174">
        <f>IF(A174&lt;=Calculadora!$F$11,G173+D174,"")</f>
        <v>59800</v>
      </c>
      <c r="H174">
        <f>IF(A174&lt;=Calculadora!$F$11,F174-G174,"")</f>
        <v>51356.668399194008</v>
      </c>
      <c r="I174">
        <f>IF(A174&lt;=Calculadora!$F$11,ROUNDUP(A174/12,0),"")</f>
        <v>13</v>
      </c>
      <c r="J174" t="str">
        <f>IF(A174&lt;=Calculadora!$F$11,IF(AND(Calculadora!$B$14&gt;0,F174&gt;=Calculadora!$B$14),1,""),"")</f>
        <v/>
      </c>
    </row>
    <row r="175" spans="1:10" x14ac:dyDescent="0.3">
      <c r="A175">
        <v>153</v>
      </c>
      <c r="B175" s="18">
        <f>IF(A175&lt;=Calculadora!$F$11,DATE(YEAR(Calculadora!$B$16),MONTH(Calculadora!$B$16)+A175-1,DAY(Calculadora!$B$16)),"")</f>
        <v>50771</v>
      </c>
      <c r="C175">
        <f>IF(A175&lt;=Calculadora!$F$11,F174,"")</f>
        <v>111156.66839919401</v>
      </c>
      <c r="D175" s="17">
        <f>IF(A175&lt;=Calculadora!$F$11,IF(Calculadora!$F$13=1,IF(MOD(A175-1,Calculadora!$F$12)=0,Calculadora!$B$7,0),IF(MOD(A175,Calculadora!$F$12)=0,Calculadora!$B$7,0)),"")</f>
        <v>275</v>
      </c>
      <c r="E175">
        <f>IF(A175&lt;=Calculadora!$F$11,IF(Calculadora!$F$13=1,(C175+D175)*Calculadora!$F$9,C175*Calculadora!$F$9),"")</f>
        <v>653.82362324113956</v>
      </c>
      <c r="F175">
        <f>IF(A175&lt;=Calculadora!$F$11,IF(Calculadora!$F$13=1,C175+D175+E175,C175+E175+D175),"")</f>
        <v>112085.49202243515</v>
      </c>
      <c r="G175">
        <f>IF(A175&lt;=Calculadora!$F$11,G174+D175,"")</f>
        <v>60075</v>
      </c>
      <c r="H175">
        <f>IF(A175&lt;=Calculadora!$F$11,F175-G175,"")</f>
        <v>52010.492022435152</v>
      </c>
      <c r="I175">
        <f>IF(A175&lt;=Calculadora!$F$11,ROUNDUP(A175/12,0),"")</f>
        <v>13</v>
      </c>
      <c r="J175" t="str">
        <f>IF(A175&lt;=Calculadora!$F$11,IF(AND(Calculadora!$B$14&gt;0,F175&gt;=Calculadora!$B$14),1,""),"")</f>
        <v/>
      </c>
    </row>
    <row r="176" spans="1:10" x14ac:dyDescent="0.3">
      <c r="A176">
        <v>154</v>
      </c>
      <c r="B176" s="18">
        <f>IF(A176&lt;=Calculadora!$F$11,DATE(YEAR(Calculadora!$B$16),MONTH(Calculadora!$B$16)+A176-1,DAY(Calculadora!$B$16)),"")</f>
        <v>50802</v>
      </c>
      <c r="C176">
        <f>IF(A176&lt;=Calculadora!$F$11,F175,"")</f>
        <v>112085.49202243515</v>
      </c>
      <c r="D176" s="17">
        <f>IF(A176&lt;=Calculadora!$F$11,IF(Calculadora!$F$13=1,IF(MOD(A176-1,Calculadora!$F$12)=0,Calculadora!$B$7,0),IF(MOD(A176,Calculadora!$F$12)=0,Calculadora!$B$7,0)),"")</f>
        <v>275</v>
      </c>
      <c r="E176">
        <f>IF(A176&lt;=Calculadora!$F$11,IF(Calculadora!$F$13=1,(C176+D176)*Calculadora!$F$9,C176*Calculadora!$F$9),"")</f>
        <v>659.28696462627852</v>
      </c>
      <c r="F176">
        <f>IF(A176&lt;=Calculadora!$F$11,IF(Calculadora!$F$13=1,C176+D176+E176,C176+E176+D176),"")</f>
        <v>113019.77898706144</v>
      </c>
      <c r="G176">
        <f>IF(A176&lt;=Calculadora!$F$11,G175+D176,"")</f>
        <v>60350</v>
      </c>
      <c r="H176">
        <f>IF(A176&lt;=Calculadora!$F$11,F176-G176,"")</f>
        <v>52669.778987061436</v>
      </c>
      <c r="I176">
        <f>IF(A176&lt;=Calculadora!$F$11,ROUNDUP(A176/12,0),"")</f>
        <v>13</v>
      </c>
      <c r="J176" t="str">
        <f>IF(A176&lt;=Calculadora!$F$11,IF(AND(Calculadora!$B$14&gt;0,F176&gt;=Calculadora!$B$14),1,""),"")</f>
        <v/>
      </c>
    </row>
    <row r="177" spans="1:10" x14ac:dyDescent="0.3">
      <c r="A177">
        <v>155</v>
      </c>
      <c r="B177" s="18">
        <f>IF(A177&lt;=Calculadora!$F$11,DATE(YEAR(Calculadora!$B$16),MONTH(Calculadora!$B$16)+A177-1,DAY(Calculadora!$B$16)),"")</f>
        <v>50830</v>
      </c>
      <c r="C177">
        <f>IF(A177&lt;=Calculadora!$F$11,F176,"")</f>
        <v>113019.77898706144</v>
      </c>
      <c r="D177" s="17">
        <f>IF(A177&lt;=Calculadora!$F$11,IF(Calculadora!$F$13=1,IF(MOD(A177-1,Calculadora!$F$12)=0,Calculadora!$B$7,0),IF(MOD(A177,Calculadora!$F$12)=0,Calculadora!$B$7,0)),"")</f>
        <v>275</v>
      </c>
      <c r="E177">
        <f>IF(A177&lt;=Calculadora!$F$11,IF(Calculadora!$F$13=1,(C177+D177)*Calculadora!$F$9,C177*Calculadora!$F$9),"")</f>
        <v>664.78244139034598</v>
      </c>
      <c r="F177">
        <f>IF(A177&lt;=Calculadora!$F$11,IF(Calculadora!$F$13=1,C177+D177+E177,C177+E177+D177),"")</f>
        <v>113959.56142845178</v>
      </c>
      <c r="G177">
        <f>IF(A177&lt;=Calculadora!$F$11,G176+D177,"")</f>
        <v>60625</v>
      </c>
      <c r="H177">
        <f>IF(A177&lt;=Calculadora!$F$11,F177-G177,"")</f>
        <v>53334.56142845178</v>
      </c>
      <c r="I177">
        <f>IF(A177&lt;=Calculadora!$F$11,ROUNDUP(A177/12,0),"")</f>
        <v>13</v>
      </c>
      <c r="J177" t="str">
        <f>IF(A177&lt;=Calculadora!$F$11,IF(AND(Calculadora!$B$14&gt;0,F177&gt;=Calculadora!$B$14),1,""),"")</f>
        <v/>
      </c>
    </row>
    <row r="178" spans="1:10" x14ac:dyDescent="0.3">
      <c r="A178">
        <v>156</v>
      </c>
      <c r="B178" s="18">
        <f>IF(A178&lt;=Calculadora!$F$11,DATE(YEAR(Calculadora!$B$16),MONTH(Calculadora!$B$16)+A178-1,DAY(Calculadora!$B$16)),"")</f>
        <v>50861</v>
      </c>
      <c r="C178">
        <f>IF(A178&lt;=Calculadora!$F$11,F177,"")</f>
        <v>113959.56142845178</v>
      </c>
      <c r="D178" s="17">
        <f>IF(A178&lt;=Calculadora!$F$11,IF(Calculadora!$F$13=1,IF(MOD(A178-1,Calculadora!$F$12)=0,Calculadora!$B$7,0),IF(MOD(A178,Calculadora!$F$12)=0,Calculadora!$B$7,0)),"")</f>
        <v>275</v>
      </c>
      <c r="E178">
        <f>IF(A178&lt;=Calculadora!$F$11,IF(Calculadora!$F$13=1,(C178+D178)*Calculadora!$F$9,C178*Calculadora!$F$9),"")</f>
        <v>670.31024255366958</v>
      </c>
      <c r="F178">
        <f>IF(A178&lt;=Calculadora!$F$11,IF(Calculadora!$F$13=1,C178+D178+E178,C178+E178+D178),"")</f>
        <v>114904.87167100544</v>
      </c>
      <c r="G178">
        <f>IF(A178&lt;=Calculadora!$F$11,G177+D178,"")</f>
        <v>60900</v>
      </c>
      <c r="H178">
        <f>IF(A178&lt;=Calculadora!$F$11,F178-G178,"")</f>
        <v>54004.871671005443</v>
      </c>
      <c r="I178">
        <f>IF(A178&lt;=Calculadora!$F$11,ROUNDUP(A178/12,0),"")</f>
        <v>13</v>
      </c>
      <c r="J178" t="str">
        <f>IF(A178&lt;=Calculadora!$F$11,IF(AND(Calculadora!$B$14&gt;0,F178&gt;=Calculadora!$B$14),1,""),"")</f>
        <v/>
      </c>
    </row>
    <row r="179" spans="1:10" x14ac:dyDescent="0.3">
      <c r="A179">
        <v>157</v>
      </c>
      <c r="B179" s="18">
        <f>IF(A179&lt;=Calculadora!$F$11,DATE(YEAR(Calculadora!$B$16),MONTH(Calculadora!$B$16)+A179-1,DAY(Calculadora!$B$16)),"")</f>
        <v>50891</v>
      </c>
      <c r="C179">
        <f>IF(A179&lt;=Calculadora!$F$11,F178,"")</f>
        <v>114904.87167100544</v>
      </c>
      <c r="D179" s="17">
        <f>IF(A179&lt;=Calculadora!$F$11,IF(Calculadora!$F$13=1,IF(MOD(A179-1,Calculadora!$F$12)=0,Calculadora!$B$7,0),IF(MOD(A179,Calculadora!$F$12)=0,Calculadora!$B$7,0)),"")</f>
        <v>275</v>
      </c>
      <c r="E179">
        <f>IF(A179&lt;=Calculadora!$F$11,IF(Calculadora!$F$13=1,(C179+D179)*Calculadora!$F$9,C179*Calculadora!$F$9),"")</f>
        <v>675.87055824839467</v>
      </c>
      <c r="F179">
        <f>IF(A179&lt;=Calculadora!$F$11,IF(Calculadora!$F$13=1,C179+D179+E179,C179+E179+D179),"")</f>
        <v>115855.74222925384</v>
      </c>
      <c r="G179">
        <f>IF(A179&lt;=Calculadora!$F$11,G178+D179,"")</f>
        <v>61175</v>
      </c>
      <c r="H179">
        <f>IF(A179&lt;=Calculadora!$F$11,F179-G179,"")</f>
        <v>54680.742229253839</v>
      </c>
      <c r="I179">
        <f>IF(A179&lt;=Calculadora!$F$11,ROUNDUP(A179/12,0),"")</f>
        <v>14</v>
      </c>
      <c r="J179" t="str">
        <f>IF(A179&lt;=Calculadora!$F$11,IF(AND(Calculadora!$B$14&gt;0,F179&gt;=Calculadora!$B$14),1,""),"")</f>
        <v/>
      </c>
    </row>
    <row r="180" spans="1:10" x14ac:dyDescent="0.3">
      <c r="A180">
        <v>158</v>
      </c>
      <c r="B180" s="18">
        <f>IF(A180&lt;=Calculadora!$F$11,DATE(YEAR(Calculadora!$B$16),MONTH(Calculadora!$B$16)+A180-1,DAY(Calculadora!$B$16)),"")</f>
        <v>50922</v>
      </c>
      <c r="C180">
        <f>IF(A180&lt;=Calculadora!$F$11,F179,"")</f>
        <v>115855.74222925384</v>
      </c>
      <c r="D180" s="17">
        <f>IF(A180&lt;=Calculadora!$F$11,IF(Calculadora!$F$13=1,IF(MOD(A180-1,Calculadora!$F$12)=0,Calculadora!$B$7,0),IF(MOD(A180,Calculadora!$F$12)=0,Calculadora!$B$7,0)),"")</f>
        <v>275</v>
      </c>
      <c r="E180">
        <f>IF(A180&lt;=Calculadora!$F$11,IF(Calculadora!$F$13=1,(C180+D180)*Calculadora!$F$9,C180*Calculadora!$F$9),"")</f>
        <v>681.46357972502437</v>
      </c>
      <c r="F180">
        <f>IF(A180&lt;=Calculadora!$F$11,IF(Calculadora!$F$13=1,C180+D180+E180,C180+E180+D180),"")</f>
        <v>116812.20580897886</v>
      </c>
      <c r="G180">
        <f>IF(A180&lt;=Calculadora!$F$11,G179+D180,"")</f>
        <v>61450</v>
      </c>
      <c r="H180">
        <f>IF(A180&lt;=Calculadora!$F$11,F180-G180,"")</f>
        <v>55362.205808978862</v>
      </c>
      <c r="I180">
        <f>IF(A180&lt;=Calculadora!$F$11,ROUNDUP(A180/12,0),"")</f>
        <v>14</v>
      </c>
      <c r="J180" t="str">
        <f>IF(A180&lt;=Calculadora!$F$11,IF(AND(Calculadora!$B$14&gt;0,F180&gt;=Calculadora!$B$14),1,""),"")</f>
        <v/>
      </c>
    </row>
    <row r="181" spans="1:10" x14ac:dyDescent="0.3">
      <c r="A181">
        <v>159</v>
      </c>
      <c r="B181" s="18">
        <f>IF(A181&lt;=Calculadora!$F$11,DATE(YEAR(Calculadora!$B$16),MONTH(Calculadora!$B$16)+A181-1,DAY(Calculadora!$B$16)),"")</f>
        <v>50952</v>
      </c>
      <c r="C181">
        <f>IF(A181&lt;=Calculadora!$F$11,F180,"")</f>
        <v>116812.20580897886</v>
      </c>
      <c r="D181" s="17">
        <f>IF(A181&lt;=Calculadora!$F$11,IF(Calculadora!$F$13=1,IF(MOD(A181-1,Calculadora!$F$12)=0,Calculadora!$B$7,0),IF(MOD(A181,Calculadora!$F$12)=0,Calculadora!$B$7,0)),"")</f>
        <v>275</v>
      </c>
      <c r="E181">
        <f>IF(A181&lt;=Calculadora!$F$11,IF(Calculadora!$F$13=1,(C181+D181)*Calculadora!$F$9,C181*Calculadora!$F$9),"")</f>
        <v>687.08949935899693</v>
      </c>
      <c r="F181">
        <f>IF(A181&lt;=Calculadora!$F$11,IF(Calculadora!$F$13=1,C181+D181+E181,C181+E181+D181),"")</f>
        <v>117774.29530833785</v>
      </c>
      <c r="G181">
        <f>IF(A181&lt;=Calculadora!$F$11,G180+D181,"")</f>
        <v>61725</v>
      </c>
      <c r="H181">
        <f>IF(A181&lt;=Calculadora!$F$11,F181-G181,"")</f>
        <v>56049.295308337852</v>
      </c>
      <c r="I181">
        <f>IF(A181&lt;=Calculadora!$F$11,ROUNDUP(A181/12,0),"")</f>
        <v>14</v>
      </c>
      <c r="J181" t="str">
        <f>IF(A181&lt;=Calculadora!$F$11,IF(AND(Calculadora!$B$14&gt;0,F181&gt;=Calculadora!$B$14),1,""),"")</f>
        <v/>
      </c>
    </row>
    <row r="182" spans="1:10" x14ac:dyDescent="0.3">
      <c r="A182">
        <v>160</v>
      </c>
      <c r="B182" s="18">
        <f>IF(A182&lt;=Calculadora!$F$11,DATE(YEAR(Calculadora!$B$16),MONTH(Calculadora!$B$16)+A182-1,DAY(Calculadora!$B$16)),"")</f>
        <v>50983</v>
      </c>
      <c r="C182">
        <f>IF(A182&lt;=Calculadora!$F$11,F181,"")</f>
        <v>117774.29530833785</v>
      </c>
      <c r="D182" s="17">
        <f>IF(A182&lt;=Calculadora!$F$11,IF(Calculadora!$F$13=1,IF(MOD(A182-1,Calculadora!$F$12)=0,Calculadora!$B$7,0),IF(MOD(A182,Calculadora!$F$12)=0,Calculadora!$B$7,0)),"")</f>
        <v>275</v>
      </c>
      <c r="E182">
        <f>IF(A182&lt;=Calculadora!$F$11,IF(Calculadora!$F$13=1,(C182+D182)*Calculadora!$F$9,C182*Calculadora!$F$9),"")</f>
        <v>692.74851065730343</v>
      </c>
      <c r="F182">
        <f>IF(A182&lt;=Calculadora!$F$11,IF(Calculadora!$F$13=1,C182+D182+E182,C182+E182+D182),"")</f>
        <v>118742.04381899515</v>
      </c>
      <c r="G182">
        <f>IF(A182&lt;=Calculadora!$F$11,G181+D182,"")</f>
        <v>62000</v>
      </c>
      <c r="H182">
        <f>IF(A182&lt;=Calculadora!$F$11,F182-G182,"")</f>
        <v>56742.043818995153</v>
      </c>
      <c r="I182">
        <f>IF(A182&lt;=Calculadora!$F$11,ROUNDUP(A182/12,0),"")</f>
        <v>14</v>
      </c>
      <c r="J182" t="str">
        <f>IF(A182&lt;=Calculadora!$F$11,IF(AND(Calculadora!$B$14&gt;0,F182&gt;=Calculadora!$B$14),1,""),"")</f>
        <v/>
      </c>
    </row>
    <row r="183" spans="1:10" x14ac:dyDescent="0.3">
      <c r="A183">
        <v>161</v>
      </c>
      <c r="B183" s="18">
        <f>IF(A183&lt;=Calculadora!$F$11,DATE(YEAR(Calculadora!$B$16),MONTH(Calculadora!$B$16)+A183-1,DAY(Calculadora!$B$16)),"")</f>
        <v>51014</v>
      </c>
      <c r="C183">
        <f>IF(A183&lt;=Calculadora!$F$11,F182,"")</f>
        <v>118742.04381899515</v>
      </c>
      <c r="D183" s="17">
        <f>IF(A183&lt;=Calculadora!$F$11,IF(Calculadora!$F$13=1,IF(MOD(A183-1,Calculadora!$F$12)=0,Calculadora!$B$7,0),IF(MOD(A183,Calculadora!$F$12)=0,Calculadora!$B$7,0)),"")</f>
        <v>275</v>
      </c>
      <c r="E183">
        <f>IF(A183&lt;=Calculadora!$F$11,IF(Calculadora!$F$13=1,(C183+D183)*Calculadora!$F$9,C183*Calculadora!$F$9),"")</f>
        <v>698.44080826514323</v>
      </c>
      <c r="F183">
        <f>IF(A183&lt;=Calculadora!$F$11,IF(Calculadora!$F$13=1,C183+D183+E183,C183+E183+D183),"")</f>
        <v>119715.4846272603</v>
      </c>
      <c r="G183">
        <f>IF(A183&lt;=Calculadora!$F$11,G182+D183,"")</f>
        <v>62275</v>
      </c>
      <c r="H183">
        <f>IF(A183&lt;=Calculadora!$F$11,F183-G183,"")</f>
        <v>57440.484627260303</v>
      </c>
      <c r="I183">
        <f>IF(A183&lt;=Calculadora!$F$11,ROUNDUP(A183/12,0),"")</f>
        <v>14</v>
      </c>
      <c r="J183" t="str">
        <f>IF(A183&lt;=Calculadora!$F$11,IF(AND(Calculadora!$B$14&gt;0,F183&gt;=Calculadora!$B$14),1,""),"")</f>
        <v/>
      </c>
    </row>
    <row r="184" spans="1:10" x14ac:dyDescent="0.3">
      <c r="A184">
        <v>162</v>
      </c>
      <c r="B184" s="18">
        <f>IF(A184&lt;=Calculadora!$F$11,DATE(YEAR(Calculadora!$B$16),MONTH(Calculadora!$B$16)+A184-1,DAY(Calculadora!$B$16)),"")</f>
        <v>51044</v>
      </c>
      <c r="C184">
        <f>IF(A184&lt;=Calculadora!$F$11,F183,"")</f>
        <v>119715.4846272603</v>
      </c>
      <c r="D184" s="17">
        <f>IF(A184&lt;=Calculadora!$F$11,IF(Calculadora!$F$13=1,IF(MOD(A184-1,Calculadora!$F$12)=0,Calculadora!$B$7,0),IF(MOD(A184,Calculadora!$F$12)=0,Calculadora!$B$7,0)),"")</f>
        <v>275</v>
      </c>
      <c r="E184">
        <f>IF(A184&lt;=Calculadora!$F$11,IF(Calculadora!$F$13=1,(C184+D184)*Calculadora!$F$9,C184*Calculadora!$F$9),"")</f>
        <v>704.1665879726188</v>
      </c>
      <c r="F184">
        <f>IF(A184&lt;=Calculadora!$F$11,IF(Calculadora!$F$13=1,C184+D184+E184,C184+E184+D184),"")</f>
        <v>120694.65121523292</v>
      </c>
      <c r="G184">
        <f>IF(A184&lt;=Calculadora!$F$11,G183+D184,"")</f>
        <v>62550</v>
      </c>
      <c r="H184">
        <f>IF(A184&lt;=Calculadora!$F$11,F184-G184,"")</f>
        <v>58144.651215232923</v>
      </c>
      <c r="I184">
        <f>IF(A184&lt;=Calculadora!$F$11,ROUNDUP(A184/12,0),"")</f>
        <v>14</v>
      </c>
      <c r="J184" t="str">
        <f>IF(A184&lt;=Calculadora!$F$11,IF(AND(Calculadora!$B$14&gt;0,F184&gt;=Calculadora!$B$14),1,""),"")</f>
        <v/>
      </c>
    </row>
    <row r="185" spans="1:10" x14ac:dyDescent="0.3">
      <c r="A185">
        <v>163</v>
      </c>
      <c r="B185" s="18">
        <f>IF(A185&lt;=Calculadora!$F$11,DATE(YEAR(Calculadora!$B$16),MONTH(Calculadora!$B$16)+A185-1,DAY(Calculadora!$B$16)),"")</f>
        <v>51075</v>
      </c>
      <c r="C185">
        <f>IF(A185&lt;=Calculadora!$F$11,F184,"")</f>
        <v>120694.65121523292</v>
      </c>
      <c r="D185" s="17">
        <f>IF(A185&lt;=Calculadora!$F$11,IF(Calculadora!$F$13=1,IF(MOD(A185-1,Calculadora!$F$12)=0,Calculadora!$B$7,0),IF(MOD(A185,Calculadora!$F$12)=0,Calculadora!$B$7,0)),"")</f>
        <v>275</v>
      </c>
      <c r="E185">
        <f>IF(A185&lt;=Calculadora!$F$11,IF(Calculadora!$F$13=1,(C185+D185)*Calculadora!$F$9,C185*Calculadora!$F$9),"")</f>
        <v>709.92604672147036</v>
      </c>
      <c r="F185">
        <f>IF(A185&lt;=Calculadora!$F$11,IF(Calculadora!$F$13=1,C185+D185+E185,C185+E185+D185),"")</f>
        <v>121679.5772619544</v>
      </c>
      <c r="G185">
        <f>IF(A185&lt;=Calculadora!$F$11,G184+D185,"")</f>
        <v>62825</v>
      </c>
      <c r="H185">
        <f>IF(A185&lt;=Calculadora!$F$11,F185-G185,"")</f>
        <v>58854.5772619544</v>
      </c>
      <c r="I185">
        <f>IF(A185&lt;=Calculadora!$F$11,ROUNDUP(A185/12,0),"")</f>
        <v>14</v>
      </c>
      <c r="J185" t="str">
        <f>IF(A185&lt;=Calculadora!$F$11,IF(AND(Calculadora!$B$14&gt;0,F185&gt;=Calculadora!$B$14),1,""),"")</f>
        <v/>
      </c>
    </row>
    <row r="186" spans="1:10" x14ac:dyDescent="0.3">
      <c r="A186">
        <v>164</v>
      </c>
      <c r="B186" s="18">
        <f>IF(A186&lt;=Calculadora!$F$11,DATE(YEAR(Calculadora!$B$16),MONTH(Calculadora!$B$16)+A186-1,DAY(Calculadora!$B$16)),"")</f>
        <v>51105</v>
      </c>
      <c r="C186">
        <f>IF(A186&lt;=Calculadora!$F$11,F185,"")</f>
        <v>121679.5772619544</v>
      </c>
      <c r="D186" s="17">
        <f>IF(A186&lt;=Calculadora!$F$11,IF(Calculadora!$F$13=1,IF(MOD(A186-1,Calculadora!$F$12)=0,Calculadora!$B$7,0),IF(MOD(A186,Calculadora!$F$12)=0,Calculadora!$B$7,0)),"")</f>
        <v>275</v>
      </c>
      <c r="E186">
        <f>IF(A186&lt;=Calculadora!$F$11,IF(Calculadora!$F$13=1,(C186+D186)*Calculadora!$F$9,C186*Calculadora!$F$9),"")</f>
        <v>715.71938261184937</v>
      </c>
      <c r="F186">
        <f>IF(A186&lt;=Calculadora!$F$11,IF(Calculadora!$F$13=1,C186+D186+E186,C186+E186+D186),"")</f>
        <v>122670.29664456625</v>
      </c>
      <c r="G186">
        <f>IF(A186&lt;=Calculadora!$F$11,G185+D186,"")</f>
        <v>63100</v>
      </c>
      <c r="H186">
        <f>IF(A186&lt;=Calculadora!$F$11,F186-G186,"")</f>
        <v>59570.296644566246</v>
      </c>
      <c r="I186">
        <f>IF(A186&lt;=Calculadora!$F$11,ROUNDUP(A186/12,0),"")</f>
        <v>14</v>
      </c>
      <c r="J186" t="str">
        <f>IF(A186&lt;=Calculadora!$F$11,IF(AND(Calculadora!$B$14&gt;0,F186&gt;=Calculadora!$B$14),1,""),"")</f>
        <v/>
      </c>
    </row>
    <row r="187" spans="1:10" x14ac:dyDescent="0.3">
      <c r="A187">
        <v>165</v>
      </c>
      <c r="B187" s="18">
        <f>IF(A187&lt;=Calculadora!$F$11,DATE(YEAR(Calculadora!$B$16),MONTH(Calculadora!$B$16)+A187-1,DAY(Calculadora!$B$16)),"")</f>
        <v>51136</v>
      </c>
      <c r="C187">
        <f>IF(A187&lt;=Calculadora!$F$11,F186,"")</f>
        <v>122670.29664456625</v>
      </c>
      <c r="D187" s="17">
        <f>IF(A187&lt;=Calculadora!$F$11,IF(Calculadora!$F$13=1,IF(MOD(A187-1,Calculadora!$F$12)=0,Calculadora!$B$7,0),IF(MOD(A187,Calculadora!$F$12)=0,Calculadora!$B$7,0)),"")</f>
        <v>275</v>
      </c>
      <c r="E187">
        <f>IF(A187&lt;=Calculadora!$F$11,IF(Calculadora!$F$13=1,(C187+D187)*Calculadora!$F$9,C187*Calculadora!$F$9),"")</f>
        <v>721.54679490913259</v>
      </c>
      <c r="F187">
        <f>IF(A187&lt;=Calculadora!$F$11,IF(Calculadora!$F$13=1,C187+D187+E187,C187+E187+D187),"")</f>
        <v>123666.84343947537</v>
      </c>
      <c r="G187">
        <f>IF(A187&lt;=Calculadora!$F$11,G186+D187,"")</f>
        <v>63375</v>
      </c>
      <c r="H187">
        <f>IF(A187&lt;=Calculadora!$F$11,F187-G187,"")</f>
        <v>60291.843439475371</v>
      </c>
      <c r="I187">
        <f>IF(A187&lt;=Calculadora!$F$11,ROUNDUP(A187/12,0),"")</f>
        <v>14</v>
      </c>
      <c r="J187" t="str">
        <f>IF(A187&lt;=Calculadora!$F$11,IF(AND(Calculadora!$B$14&gt;0,F187&gt;=Calculadora!$B$14),1,""),"")</f>
        <v/>
      </c>
    </row>
    <row r="188" spans="1:10" x14ac:dyDescent="0.3">
      <c r="A188">
        <v>166</v>
      </c>
      <c r="B188" s="18">
        <f>IF(A188&lt;=Calculadora!$F$11,DATE(YEAR(Calculadora!$B$16),MONTH(Calculadora!$B$16)+A188-1,DAY(Calculadora!$B$16)),"")</f>
        <v>51167</v>
      </c>
      <c r="C188">
        <f>IF(A188&lt;=Calculadora!$F$11,F187,"")</f>
        <v>123666.84343947537</v>
      </c>
      <c r="D188" s="17">
        <f>IF(A188&lt;=Calculadora!$F$11,IF(Calculadora!$F$13=1,IF(MOD(A188-1,Calculadora!$F$12)=0,Calculadora!$B$7,0),IF(MOD(A188,Calculadora!$F$12)=0,Calculadora!$B$7,0)),"")</f>
        <v>275</v>
      </c>
      <c r="E188">
        <f>IF(A188&lt;=Calculadora!$F$11,IF(Calculadora!$F$13=1,(C188+D188)*Calculadora!$F$9,C188*Calculadora!$F$9),"")</f>
        <v>727.40848405077611</v>
      </c>
      <c r="F188">
        <f>IF(A188&lt;=Calculadora!$F$11,IF(Calculadora!$F$13=1,C188+D188+E188,C188+E188+D188),"")</f>
        <v>124669.25192352614</v>
      </c>
      <c r="G188">
        <f>IF(A188&lt;=Calculadora!$F$11,G187+D188,"")</f>
        <v>63650</v>
      </c>
      <c r="H188">
        <f>IF(A188&lt;=Calculadora!$F$11,F188-G188,"")</f>
        <v>61019.251923526142</v>
      </c>
      <c r="I188">
        <f>IF(A188&lt;=Calculadora!$F$11,ROUNDUP(A188/12,0),"")</f>
        <v>14</v>
      </c>
      <c r="J188" t="str">
        <f>IF(A188&lt;=Calculadora!$F$11,IF(AND(Calculadora!$B$14&gt;0,F188&gt;=Calculadora!$B$14),1,""),"")</f>
        <v/>
      </c>
    </row>
    <row r="189" spans="1:10" x14ac:dyDescent="0.3">
      <c r="A189">
        <v>167</v>
      </c>
      <c r="B189" s="18">
        <f>IF(A189&lt;=Calculadora!$F$11,DATE(YEAR(Calculadora!$B$16),MONTH(Calculadora!$B$16)+A189-1,DAY(Calculadora!$B$16)),"")</f>
        <v>51196</v>
      </c>
      <c r="C189">
        <f>IF(A189&lt;=Calculadora!$F$11,F188,"")</f>
        <v>124669.25192352614</v>
      </c>
      <c r="D189" s="17">
        <f>IF(A189&lt;=Calculadora!$F$11,IF(Calculadora!$F$13=1,IF(MOD(A189-1,Calculadora!$F$12)=0,Calculadora!$B$7,0),IF(MOD(A189,Calculadora!$F$12)=0,Calculadora!$B$7,0)),"")</f>
        <v>275</v>
      </c>
      <c r="E189">
        <f>IF(A189&lt;=Calculadora!$F$11,IF(Calculadora!$F$13=1,(C189+D189)*Calculadora!$F$9,C189*Calculadora!$F$9),"")</f>
        <v>733.30465165320936</v>
      </c>
      <c r="F189">
        <f>IF(A189&lt;=Calculadora!$F$11,IF(Calculadora!$F$13=1,C189+D189+E189,C189+E189+D189),"")</f>
        <v>125677.55657517935</v>
      </c>
      <c r="G189">
        <f>IF(A189&lt;=Calculadora!$F$11,G188+D189,"")</f>
        <v>63925</v>
      </c>
      <c r="H189">
        <f>IF(A189&lt;=Calculadora!$F$11,F189-G189,"")</f>
        <v>61752.556575179347</v>
      </c>
      <c r="I189">
        <f>IF(A189&lt;=Calculadora!$F$11,ROUNDUP(A189/12,0),"")</f>
        <v>14</v>
      </c>
      <c r="J189" t="str">
        <f>IF(A189&lt;=Calculadora!$F$11,IF(AND(Calculadora!$B$14&gt;0,F189&gt;=Calculadora!$B$14),1,""),"")</f>
        <v/>
      </c>
    </row>
    <row r="190" spans="1:10" x14ac:dyDescent="0.3">
      <c r="A190">
        <v>168</v>
      </c>
      <c r="B190" s="18">
        <f>IF(A190&lt;=Calculadora!$F$11,DATE(YEAR(Calculadora!$B$16),MONTH(Calculadora!$B$16)+A190-1,DAY(Calculadora!$B$16)),"")</f>
        <v>51227</v>
      </c>
      <c r="C190">
        <f>IF(A190&lt;=Calculadora!$F$11,F189,"")</f>
        <v>125677.55657517935</v>
      </c>
      <c r="D190" s="17">
        <f>IF(A190&lt;=Calculadora!$F$11,IF(Calculadora!$F$13=1,IF(MOD(A190-1,Calculadora!$F$12)=0,Calculadora!$B$7,0),IF(MOD(A190,Calculadora!$F$12)=0,Calculadora!$B$7,0)),"")</f>
        <v>275</v>
      </c>
      <c r="E190">
        <f>IF(A190&lt;=Calculadora!$F$11,IF(Calculadora!$F$13=1,(C190+D190)*Calculadora!$F$9,C190*Calculadora!$F$9),"")</f>
        <v>739.23550051876941</v>
      </c>
      <c r="F190">
        <f>IF(A190&lt;=Calculadora!$F$11,IF(Calculadora!$F$13=1,C190+D190+E190,C190+E190+D190),"")</f>
        <v>126691.79207569812</v>
      </c>
      <c r="G190">
        <f>IF(A190&lt;=Calculadora!$F$11,G189+D190,"")</f>
        <v>64200</v>
      </c>
      <c r="H190">
        <f>IF(A190&lt;=Calculadora!$F$11,F190-G190,"")</f>
        <v>62491.792075698118</v>
      </c>
      <c r="I190">
        <f>IF(A190&lt;=Calculadora!$F$11,ROUNDUP(A190/12,0),"")</f>
        <v>14</v>
      </c>
      <c r="J190" t="str">
        <f>IF(A190&lt;=Calculadora!$F$11,IF(AND(Calculadora!$B$14&gt;0,F190&gt;=Calculadora!$B$14),1,""),"")</f>
        <v/>
      </c>
    </row>
    <row r="191" spans="1:10" x14ac:dyDescent="0.3">
      <c r="A191">
        <v>169</v>
      </c>
      <c r="B191" s="18">
        <f>IF(A191&lt;=Calculadora!$F$11,DATE(YEAR(Calculadora!$B$16),MONTH(Calculadora!$B$16)+A191-1,DAY(Calculadora!$B$16)),"")</f>
        <v>51257</v>
      </c>
      <c r="C191">
        <f>IF(A191&lt;=Calculadora!$F$11,F190,"")</f>
        <v>126691.79207569812</v>
      </c>
      <c r="D191" s="17">
        <f>IF(A191&lt;=Calculadora!$F$11,IF(Calculadora!$F$13=1,IF(MOD(A191-1,Calculadora!$F$12)=0,Calculadora!$B$7,0),IF(MOD(A191,Calculadora!$F$12)=0,Calculadora!$B$7,0)),"")</f>
        <v>275</v>
      </c>
      <c r="E191">
        <f>IF(A191&lt;=Calculadora!$F$11,IF(Calculadora!$F$13=1,(C191+D191)*Calculadora!$F$9,C191*Calculadora!$F$9),"")</f>
        <v>745.20123464267715</v>
      </c>
      <c r="F191">
        <f>IF(A191&lt;=Calculadora!$F$11,IF(Calculadora!$F$13=1,C191+D191+E191,C191+E191+D191),"")</f>
        <v>127711.9933103408</v>
      </c>
      <c r="G191">
        <f>IF(A191&lt;=Calculadora!$F$11,G190+D191,"")</f>
        <v>64475</v>
      </c>
      <c r="H191">
        <f>IF(A191&lt;=Calculadora!$F$11,F191-G191,"")</f>
        <v>63236.993310340797</v>
      </c>
      <c r="I191">
        <f>IF(A191&lt;=Calculadora!$F$11,ROUNDUP(A191/12,0),"")</f>
        <v>15</v>
      </c>
      <c r="J191" t="str">
        <f>IF(A191&lt;=Calculadora!$F$11,IF(AND(Calculadora!$B$14&gt;0,F191&gt;=Calculadora!$B$14),1,""),"")</f>
        <v/>
      </c>
    </row>
    <row r="192" spans="1:10" x14ac:dyDescent="0.3">
      <c r="A192">
        <v>170</v>
      </c>
      <c r="B192" s="18">
        <f>IF(A192&lt;=Calculadora!$F$11,DATE(YEAR(Calculadora!$B$16),MONTH(Calculadora!$B$16)+A192-1,DAY(Calculadora!$B$16)),"")</f>
        <v>51288</v>
      </c>
      <c r="C192">
        <f>IF(A192&lt;=Calculadora!$F$11,F191,"")</f>
        <v>127711.9933103408</v>
      </c>
      <c r="D192" s="17">
        <f>IF(A192&lt;=Calculadora!$F$11,IF(Calculadora!$F$13=1,IF(MOD(A192-1,Calculadora!$F$12)=0,Calculadora!$B$7,0),IF(MOD(A192,Calculadora!$F$12)=0,Calculadora!$B$7,0)),"")</f>
        <v>275</v>
      </c>
      <c r="E192">
        <f>IF(A192&lt;=Calculadora!$F$11,IF(Calculadora!$F$13=1,(C192+D192)*Calculadora!$F$9,C192*Calculadora!$F$9),"")</f>
        <v>751.20205922005357</v>
      </c>
      <c r="F192">
        <f>IF(A192&lt;=Calculadora!$F$11,IF(Calculadora!$F$13=1,C192+D192+E192,C192+E192+D192),"")</f>
        <v>128738.19536956085</v>
      </c>
      <c r="G192">
        <f>IF(A192&lt;=Calculadora!$F$11,G191+D192,"")</f>
        <v>64750</v>
      </c>
      <c r="H192">
        <f>IF(A192&lt;=Calculadora!$F$11,F192-G192,"")</f>
        <v>63988.195369560854</v>
      </c>
      <c r="I192">
        <f>IF(A192&lt;=Calculadora!$F$11,ROUNDUP(A192/12,0),"")</f>
        <v>15</v>
      </c>
      <c r="J192" t="str">
        <f>IF(A192&lt;=Calculadora!$F$11,IF(AND(Calculadora!$B$14&gt;0,F192&gt;=Calculadora!$B$14),1,""),"")</f>
        <v/>
      </c>
    </row>
    <row r="193" spans="1:10" x14ac:dyDescent="0.3">
      <c r="A193">
        <v>171</v>
      </c>
      <c r="B193" s="18">
        <f>IF(A193&lt;=Calculadora!$F$11,DATE(YEAR(Calculadora!$B$16),MONTH(Calculadora!$B$16)+A193-1,DAY(Calculadora!$B$16)),"")</f>
        <v>51318</v>
      </c>
      <c r="C193">
        <f>IF(A193&lt;=Calculadora!$F$11,F192,"")</f>
        <v>128738.19536956085</v>
      </c>
      <c r="D193" s="17">
        <f>IF(A193&lt;=Calculadora!$F$11,IF(Calculadora!$F$13=1,IF(MOD(A193-1,Calculadora!$F$12)=0,Calculadora!$B$7,0),IF(MOD(A193,Calculadora!$F$12)=0,Calculadora!$B$7,0)),"")</f>
        <v>275</v>
      </c>
      <c r="E193">
        <f>IF(A193&lt;=Calculadora!$F$11,IF(Calculadora!$F$13=1,(C193+D193)*Calculadora!$F$9,C193*Calculadora!$F$9),"")</f>
        <v>757.23818065297735</v>
      </c>
      <c r="F193">
        <f>IF(A193&lt;=Calculadora!$F$11,IF(Calculadora!$F$13=1,C193+D193+E193,C193+E193+D193),"")</f>
        <v>129770.43355021383</v>
      </c>
      <c r="G193">
        <f>IF(A193&lt;=Calculadora!$F$11,G192+D193,"")</f>
        <v>65025</v>
      </c>
      <c r="H193">
        <f>IF(A193&lt;=Calculadora!$F$11,F193-G193,"")</f>
        <v>64745.433550213827</v>
      </c>
      <c r="I193">
        <f>IF(A193&lt;=Calculadora!$F$11,ROUNDUP(A193/12,0),"")</f>
        <v>15</v>
      </c>
      <c r="J193" t="str">
        <f>IF(A193&lt;=Calculadora!$F$11,IF(AND(Calculadora!$B$14&gt;0,F193&gt;=Calculadora!$B$14),1,""),"")</f>
        <v/>
      </c>
    </row>
    <row r="194" spans="1:10" x14ac:dyDescent="0.3">
      <c r="A194">
        <v>172</v>
      </c>
      <c r="B194" s="18">
        <f>IF(A194&lt;=Calculadora!$F$11,DATE(YEAR(Calculadora!$B$16),MONTH(Calculadora!$B$16)+A194-1,DAY(Calculadora!$B$16)),"")</f>
        <v>51349</v>
      </c>
      <c r="C194">
        <f>IF(A194&lt;=Calculadora!$F$11,F193,"")</f>
        <v>129770.43355021383</v>
      </c>
      <c r="D194" s="17">
        <f>IF(A194&lt;=Calculadora!$F$11,IF(Calculadora!$F$13=1,IF(MOD(A194-1,Calculadora!$F$12)=0,Calculadora!$B$7,0),IF(MOD(A194,Calculadora!$F$12)=0,Calculadora!$B$7,0)),"")</f>
        <v>275</v>
      </c>
      <c r="E194">
        <f>IF(A194&lt;=Calculadora!$F$11,IF(Calculadora!$F$13=1,(C194+D194)*Calculadora!$F$9,C194*Calculadora!$F$9),"")</f>
        <v>763.30980655758447</v>
      </c>
      <c r="F194">
        <f>IF(A194&lt;=Calculadora!$F$11,IF(Calculadora!$F$13=1,C194+D194+E194,C194+E194+D194),"")</f>
        <v>130808.74335677142</v>
      </c>
      <c r="G194">
        <f>IF(A194&lt;=Calculadora!$F$11,G193+D194,"")</f>
        <v>65300</v>
      </c>
      <c r="H194">
        <f>IF(A194&lt;=Calculadora!$F$11,F194-G194,"")</f>
        <v>65508.743356771418</v>
      </c>
      <c r="I194">
        <f>IF(A194&lt;=Calculadora!$F$11,ROUNDUP(A194/12,0),"")</f>
        <v>15</v>
      </c>
      <c r="J194" t="str">
        <f>IF(A194&lt;=Calculadora!$F$11,IF(AND(Calculadora!$B$14&gt;0,F194&gt;=Calculadora!$B$14),1,""),"")</f>
        <v/>
      </c>
    </row>
    <row r="195" spans="1:10" x14ac:dyDescent="0.3">
      <c r="A195">
        <v>173</v>
      </c>
      <c r="B195" s="18">
        <f>IF(A195&lt;=Calculadora!$F$11,DATE(YEAR(Calculadora!$B$16),MONTH(Calculadora!$B$16)+A195-1,DAY(Calculadora!$B$16)),"")</f>
        <v>51380</v>
      </c>
      <c r="C195">
        <f>IF(A195&lt;=Calculadora!$F$11,F194,"")</f>
        <v>130808.74335677142</v>
      </c>
      <c r="D195" s="17">
        <f>IF(A195&lt;=Calculadora!$F$11,IF(Calculadora!$F$13=1,IF(MOD(A195-1,Calculadora!$F$12)=0,Calculadora!$B$7,0),IF(MOD(A195,Calculadora!$F$12)=0,Calculadora!$B$7,0)),"")</f>
        <v>275</v>
      </c>
      <c r="E195">
        <f>IF(A195&lt;=Calculadora!$F$11,IF(Calculadora!$F$13=1,(C195+D195)*Calculadora!$F$9,C195*Calculadora!$F$9),"")</f>
        <v>769.41714577120922</v>
      </c>
      <c r="F195">
        <f>IF(A195&lt;=Calculadora!$F$11,IF(Calculadora!$F$13=1,C195+D195+E195,C195+E195+D195),"")</f>
        <v>131853.16050254263</v>
      </c>
      <c r="G195">
        <f>IF(A195&lt;=Calculadora!$F$11,G194+D195,"")</f>
        <v>65575</v>
      </c>
      <c r="H195">
        <f>IF(A195&lt;=Calculadora!$F$11,F195-G195,"")</f>
        <v>66278.160502542625</v>
      </c>
      <c r="I195">
        <f>IF(A195&lt;=Calculadora!$F$11,ROUNDUP(A195/12,0),"")</f>
        <v>15</v>
      </c>
      <c r="J195" t="str">
        <f>IF(A195&lt;=Calculadora!$F$11,IF(AND(Calculadora!$B$14&gt;0,F195&gt;=Calculadora!$B$14),1,""),"")</f>
        <v/>
      </c>
    </row>
    <row r="196" spans="1:10" x14ac:dyDescent="0.3">
      <c r="A196">
        <v>174</v>
      </c>
      <c r="B196" s="18">
        <f>IF(A196&lt;=Calculadora!$F$11,DATE(YEAR(Calculadora!$B$16),MONTH(Calculadora!$B$16)+A196-1,DAY(Calculadora!$B$16)),"")</f>
        <v>51410</v>
      </c>
      <c r="C196">
        <f>IF(A196&lt;=Calculadora!$F$11,F195,"")</f>
        <v>131853.16050254263</v>
      </c>
      <c r="D196" s="17">
        <f>IF(A196&lt;=Calculadora!$F$11,IF(Calculadora!$F$13=1,IF(MOD(A196-1,Calculadora!$F$12)=0,Calculadora!$B$7,0),IF(MOD(A196,Calculadora!$F$12)=0,Calculadora!$B$7,0)),"")</f>
        <v>275</v>
      </c>
      <c r="E196">
        <f>IF(A196&lt;=Calculadora!$F$11,IF(Calculadora!$F$13=1,(C196+D196)*Calculadora!$F$9,C196*Calculadora!$F$9),"")</f>
        <v>775.56040835956742</v>
      </c>
      <c r="F196">
        <f>IF(A196&lt;=Calculadora!$F$11,IF(Calculadora!$F$13=1,C196+D196+E196,C196+E196+D196),"")</f>
        <v>132903.72091090219</v>
      </c>
      <c r="G196">
        <f>IF(A196&lt;=Calculadora!$F$11,G195+D196,"")</f>
        <v>65850</v>
      </c>
      <c r="H196">
        <f>IF(A196&lt;=Calculadora!$F$11,F196-G196,"")</f>
        <v>67053.720910902193</v>
      </c>
      <c r="I196">
        <f>IF(A196&lt;=Calculadora!$F$11,ROUNDUP(A196/12,0),"")</f>
        <v>15</v>
      </c>
      <c r="J196" t="str">
        <f>IF(A196&lt;=Calculadora!$F$11,IF(AND(Calculadora!$B$14&gt;0,F196&gt;=Calculadora!$B$14),1,""),"")</f>
        <v/>
      </c>
    </row>
    <row r="197" spans="1:10" x14ac:dyDescent="0.3">
      <c r="A197">
        <v>175</v>
      </c>
      <c r="B197" s="18">
        <f>IF(A197&lt;=Calculadora!$F$11,DATE(YEAR(Calculadora!$B$16),MONTH(Calculadora!$B$16)+A197-1,DAY(Calculadora!$B$16)),"")</f>
        <v>51441</v>
      </c>
      <c r="C197">
        <f>IF(A197&lt;=Calculadora!$F$11,F196,"")</f>
        <v>132903.72091090219</v>
      </c>
      <c r="D197" s="17">
        <f>IF(A197&lt;=Calculadora!$F$11,IF(Calculadora!$F$13=1,IF(MOD(A197-1,Calculadora!$F$12)=0,Calculadora!$B$7,0),IF(MOD(A197,Calculadora!$F$12)=0,Calculadora!$B$7,0)),"")</f>
        <v>275</v>
      </c>
      <c r="E197">
        <f>IF(A197&lt;=Calculadora!$F$11,IF(Calculadora!$F$13=1,(C197+D197)*Calculadora!$F$9,C197*Calculadora!$F$9),"")</f>
        <v>781.73980562398128</v>
      </c>
      <c r="F197">
        <f>IF(A197&lt;=Calculadora!$F$11,IF(Calculadora!$F$13=1,C197+D197+E197,C197+E197+D197),"")</f>
        <v>133960.46071652617</v>
      </c>
      <c r="G197">
        <f>IF(A197&lt;=Calculadora!$F$11,G196+D197,"")</f>
        <v>66125</v>
      </c>
      <c r="H197">
        <f>IF(A197&lt;=Calculadora!$F$11,F197-G197,"")</f>
        <v>67835.46071652617</v>
      </c>
      <c r="I197">
        <f>IF(A197&lt;=Calculadora!$F$11,ROUNDUP(A197/12,0),"")</f>
        <v>15</v>
      </c>
      <c r="J197" t="str">
        <f>IF(A197&lt;=Calculadora!$F$11,IF(AND(Calculadora!$B$14&gt;0,F197&gt;=Calculadora!$B$14),1,""),"")</f>
        <v/>
      </c>
    </row>
    <row r="198" spans="1:10" x14ac:dyDescent="0.3">
      <c r="A198">
        <v>176</v>
      </c>
      <c r="B198" s="18">
        <f>IF(A198&lt;=Calculadora!$F$11,DATE(YEAR(Calculadora!$B$16),MONTH(Calculadora!$B$16)+A198-1,DAY(Calculadora!$B$16)),"")</f>
        <v>51471</v>
      </c>
      <c r="C198">
        <f>IF(A198&lt;=Calculadora!$F$11,F197,"")</f>
        <v>133960.46071652617</v>
      </c>
      <c r="D198" s="17">
        <f>IF(A198&lt;=Calculadora!$F$11,IF(Calculadora!$F$13=1,IF(MOD(A198-1,Calculadora!$F$12)=0,Calculadora!$B$7,0),IF(MOD(A198,Calculadora!$F$12)=0,Calculadora!$B$7,0)),"")</f>
        <v>275</v>
      </c>
      <c r="E198">
        <f>IF(A198&lt;=Calculadora!$F$11,IF(Calculadora!$F$13=1,(C198+D198)*Calculadora!$F$9,C198*Calculadora!$F$9),"")</f>
        <v>787.95555010864791</v>
      </c>
      <c r="F198">
        <f>IF(A198&lt;=Calculadora!$F$11,IF(Calculadora!$F$13=1,C198+D198+E198,C198+E198+D198),"")</f>
        <v>135023.41626663483</v>
      </c>
      <c r="G198">
        <f>IF(A198&lt;=Calculadora!$F$11,G197+D198,"")</f>
        <v>66400</v>
      </c>
      <c r="H198">
        <f>IF(A198&lt;=Calculadora!$F$11,F198-G198,"")</f>
        <v>68623.416266634827</v>
      </c>
      <c r="I198">
        <f>IF(A198&lt;=Calculadora!$F$11,ROUNDUP(A198/12,0),"")</f>
        <v>15</v>
      </c>
      <c r="J198" t="str">
        <f>IF(A198&lt;=Calculadora!$F$11,IF(AND(Calculadora!$B$14&gt;0,F198&gt;=Calculadora!$B$14),1,""),"")</f>
        <v/>
      </c>
    </row>
    <row r="199" spans="1:10" x14ac:dyDescent="0.3">
      <c r="A199">
        <v>177</v>
      </c>
      <c r="B199" s="18">
        <f>IF(A199&lt;=Calculadora!$F$11,DATE(YEAR(Calculadora!$B$16),MONTH(Calculadora!$B$16)+A199-1,DAY(Calculadora!$B$16)),"")</f>
        <v>51502</v>
      </c>
      <c r="C199">
        <f>IF(A199&lt;=Calculadora!$F$11,F198,"")</f>
        <v>135023.41626663483</v>
      </c>
      <c r="D199" s="17">
        <f>IF(A199&lt;=Calculadora!$F$11,IF(Calculadora!$F$13=1,IF(MOD(A199-1,Calculadora!$F$12)=0,Calculadora!$B$7,0),IF(MOD(A199,Calculadora!$F$12)=0,Calculadora!$B$7,0)),"")</f>
        <v>275</v>
      </c>
      <c r="E199">
        <f>IF(A199&lt;=Calculadora!$F$11,IF(Calculadora!$F$13=1,(C199+D199)*Calculadora!$F$9,C199*Calculadora!$F$9),"")</f>
        <v>794.20785560794945</v>
      </c>
      <c r="F199">
        <f>IF(A199&lt;=Calculadora!$F$11,IF(Calculadora!$F$13=1,C199+D199+E199,C199+E199+D199),"")</f>
        <v>136092.62412224276</v>
      </c>
      <c r="G199">
        <f>IF(A199&lt;=Calculadora!$F$11,G198+D199,"")</f>
        <v>66675</v>
      </c>
      <c r="H199">
        <f>IF(A199&lt;=Calculadora!$F$11,F199-G199,"")</f>
        <v>69417.624122242763</v>
      </c>
      <c r="I199">
        <f>IF(A199&lt;=Calculadora!$F$11,ROUNDUP(A199/12,0),"")</f>
        <v>15</v>
      </c>
      <c r="J199" t="str">
        <f>IF(A199&lt;=Calculadora!$F$11,IF(AND(Calculadora!$B$14&gt;0,F199&gt;=Calculadora!$B$14),1,""),"")</f>
        <v/>
      </c>
    </row>
    <row r="200" spans="1:10" x14ac:dyDescent="0.3">
      <c r="A200">
        <v>178</v>
      </c>
      <c r="B200" s="18">
        <f>IF(A200&lt;=Calculadora!$F$11,DATE(YEAR(Calculadora!$B$16),MONTH(Calculadora!$B$16)+A200-1,DAY(Calculadora!$B$16)),"")</f>
        <v>51533</v>
      </c>
      <c r="C200">
        <f>IF(A200&lt;=Calculadora!$F$11,F199,"")</f>
        <v>136092.62412224276</v>
      </c>
      <c r="D200" s="17">
        <f>IF(A200&lt;=Calculadora!$F$11,IF(Calculadora!$F$13=1,IF(MOD(A200-1,Calculadora!$F$12)=0,Calculadora!$B$7,0),IF(MOD(A200,Calculadora!$F$12)=0,Calculadora!$B$7,0)),"")</f>
        <v>275</v>
      </c>
      <c r="E200">
        <f>IF(A200&lt;=Calculadora!$F$11,IF(Calculadora!$F$13=1,(C200+D200)*Calculadora!$F$9,C200*Calculadora!$F$9),"")</f>
        <v>800.49693717380671</v>
      </c>
      <c r="F200">
        <f>IF(A200&lt;=Calculadora!$F$11,IF(Calculadora!$F$13=1,C200+D200+E200,C200+E200+D200),"")</f>
        <v>137168.12105941656</v>
      </c>
      <c r="G200">
        <f>IF(A200&lt;=Calculadora!$F$11,G199+D200,"")</f>
        <v>66950</v>
      </c>
      <c r="H200">
        <f>IF(A200&lt;=Calculadora!$F$11,F200-G200,"")</f>
        <v>70218.12105941656</v>
      </c>
      <c r="I200">
        <f>IF(A200&lt;=Calculadora!$F$11,ROUNDUP(A200/12,0),"")</f>
        <v>15</v>
      </c>
      <c r="J200" t="str">
        <f>IF(A200&lt;=Calculadora!$F$11,IF(AND(Calculadora!$B$14&gt;0,F200&gt;=Calculadora!$B$14),1,""),"")</f>
        <v/>
      </c>
    </row>
    <row r="201" spans="1:10" x14ac:dyDescent="0.3">
      <c r="A201">
        <v>179</v>
      </c>
      <c r="B201" s="18">
        <f>IF(A201&lt;=Calculadora!$F$11,DATE(YEAR(Calculadora!$B$16),MONTH(Calculadora!$B$16)+A201-1,DAY(Calculadora!$B$16)),"")</f>
        <v>51561</v>
      </c>
      <c r="C201">
        <f>IF(A201&lt;=Calculadora!$F$11,F200,"")</f>
        <v>137168.12105941656</v>
      </c>
      <c r="D201" s="17">
        <f>IF(A201&lt;=Calculadora!$F$11,IF(Calculadora!$F$13=1,IF(MOD(A201-1,Calculadora!$F$12)=0,Calculadora!$B$7,0),IF(MOD(A201,Calculadora!$F$12)=0,Calculadora!$B$7,0)),"")</f>
        <v>275</v>
      </c>
      <c r="E201">
        <f>IF(A201&lt;=Calculadora!$F$11,IF(Calculadora!$F$13=1,(C201+D201)*Calculadora!$F$9,C201*Calculadora!$F$9),"")</f>
        <v>806.82301112307607</v>
      </c>
      <c r="F201">
        <f>IF(A201&lt;=Calculadora!$F$11,IF(Calculadora!$F$13=1,C201+D201+E201,C201+E201+D201),"")</f>
        <v>138249.94407053964</v>
      </c>
      <c r="G201">
        <f>IF(A201&lt;=Calculadora!$F$11,G200+D201,"")</f>
        <v>67225</v>
      </c>
      <c r="H201">
        <f>IF(A201&lt;=Calculadora!$F$11,F201-G201,"")</f>
        <v>71024.944070539641</v>
      </c>
      <c r="I201">
        <f>IF(A201&lt;=Calculadora!$F$11,ROUNDUP(A201/12,0),"")</f>
        <v>15</v>
      </c>
      <c r="J201" t="str">
        <f>IF(A201&lt;=Calculadora!$F$11,IF(AND(Calculadora!$B$14&gt;0,F201&gt;=Calculadora!$B$14),1,""),"")</f>
        <v/>
      </c>
    </row>
    <row r="202" spans="1:10" x14ac:dyDescent="0.3">
      <c r="A202">
        <v>180</v>
      </c>
      <c r="B202" s="18">
        <f>IF(A202&lt;=Calculadora!$F$11,DATE(YEAR(Calculadora!$B$16),MONTH(Calculadora!$B$16)+A202-1,DAY(Calculadora!$B$16)),"")</f>
        <v>51592</v>
      </c>
      <c r="C202">
        <f>IF(A202&lt;=Calculadora!$F$11,F201,"")</f>
        <v>138249.94407053964</v>
      </c>
      <c r="D202" s="17">
        <f>IF(A202&lt;=Calculadora!$F$11,IF(Calculadora!$F$13=1,IF(MOD(A202-1,Calculadora!$F$12)=0,Calculadora!$B$7,0),IF(MOD(A202,Calculadora!$F$12)=0,Calculadora!$B$7,0)),"")</f>
        <v>275</v>
      </c>
      <c r="E202">
        <f>IF(A202&lt;=Calculadora!$F$11,IF(Calculadora!$F$13=1,(C202+D202)*Calculadora!$F$9,C202*Calculadora!$F$9),"")</f>
        <v>813.18629504499017</v>
      </c>
      <c r="F202">
        <f>IF(A202&lt;=Calculadora!$F$11,IF(Calculadora!$F$13=1,C202+D202+E202,C202+E202+D202),"")</f>
        <v>139338.13036558463</v>
      </c>
      <c r="G202">
        <f>IF(A202&lt;=Calculadora!$F$11,G201+D202,"")</f>
        <v>67500</v>
      </c>
      <c r="H202">
        <f>IF(A202&lt;=Calculadora!$F$11,F202-G202,"")</f>
        <v>71838.130365584628</v>
      </c>
      <c r="I202">
        <f>IF(A202&lt;=Calculadora!$F$11,ROUNDUP(A202/12,0),"")</f>
        <v>15</v>
      </c>
      <c r="J202" t="str">
        <f>IF(A202&lt;=Calculadora!$F$11,IF(AND(Calculadora!$B$14&gt;0,F202&gt;=Calculadora!$B$14),1,""),"")</f>
        <v/>
      </c>
    </row>
    <row r="203" spans="1:10" x14ac:dyDescent="0.3">
      <c r="A203">
        <v>181</v>
      </c>
      <c r="B203" s="18">
        <f>IF(A203&lt;=Calculadora!$F$11,DATE(YEAR(Calculadora!$B$16),MONTH(Calculadora!$B$16)+A203-1,DAY(Calculadora!$B$16)),"")</f>
        <v>51622</v>
      </c>
      <c r="C203">
        <f>IF(A203&lt;=Calculadora!$F$11,F202,"")</f>
        <v>139338.13036558463</v>
      </c>
      <c r="D203" s="17">
        <f>IF(A203&lt;=Calculadora!$F$11,IF(Calculadora!$F$13=1,IF(MOD(A203-1,Calculadora!$F$12)=0,Calculadora!$B$7,0),IF(MOD(A203,Calculadora!$F$12)=0,Calculadora!$B$7,0)),"")</f>
        <v>275</v>
      </c>
      <c r="E203">
        <f>IF(A203&lt;=Calculadora!$F$11,IF(Calculadora!$F$13=1,(C203+D203)*Calculadora!$F$9,C203*Calculadora!$F$9),"")</f>
        <v>819.58700780864137</v>
      </c>
      <c r="F203">
        <f>IF(A203&lt;=Calculadora!$F$11,IF(Calculadora!$F$13=1,C203+D203+E203,C203+E203+D203),"")</f>
        <v>140432.71737339327</v>
      </c>
      <c r="G203">
        <f>IF(A203&lt;=Calculadora!$F$11,G202+D203,"")</f>
        <v>67775</v>
      </c>
      <c r="H203">
        <f>IF(A203&lt;=Calculadora!$F$11,F203-G203,"")</f>
        <v>72657.717373393272</v>
      </c>
      <c r="I203">
        <f>IF(A203&lt;=Calculadora!$F$11,ROUNDUP(A203/12,0),"")</f>
        <v>16</v>
      </c>
      <c r="J203" t="str">
        <f>IF(A203&lt;=Calculadora!$F$11,IF(AND(Calculadora!$B$14&gt;0,F203&gt;=Calculadora!$B$14),1,""),"")</f>
        <v/>
      </c>
    </row>
    <row r="204" spans="1:10" x14ac:dyDescent="0.3">
      <c r="A204">
        <v>182</v>
      </c>
      <c r="B204" s="18">
        <f>IF(A204&lt;=Calculadora!$F$11,DATE(YEAR(Calculadora!$B$16),MONTH(Calculadora!$B$16)+A204-1,DAY(Calculadora!$B$16)),"")</f>
        <v>51653</v>
      </c>
      <c r="C204">
        <f>IF(A204&lt;=Calculadora!$F$11,F203,"")</f>
        <v>140432.71737339327</v>
      </c>
      <c r="D204" s="17">
        <f>IF(A204&lt;=Calculadora!$F$11,IF(Calculadora!$F$13=1,IF(MOD(A204-1,Calculadora!$F$12)=0,Calculadora!$B$7,0),IF(MOD(A204,Calculadora!$F$12)=0,Calculadora!$B$7,0)),"")</f>
        <v>275</v>
      </c>
      <c r="E204">
        <f>IF(A204&lt;=Calculadora!$F$11,IF(Calculadora!$F$13=1,(C204+D204)*Calculadora!$F$9,C204*Calculadora!$F$9),"")</f>
        <v>826.02536957051041</v>
      </c>
      <c r="F204">
        <f>IF(A204&lt;=Calculadora!$F$11,IF(Calculadora!$F$13=1,C204+D204+E204,C204+E204+D204),"")</f>
        <v>141533.74274296378</v>
      </c>
      <c r="G204">
        <f>IF(A204&lt;=Calculadora!$F$11,G203+D204,"")</f>
        <v>68050</v>
      </c>
      <c r="H204">
        <f>IF(A204&lt;=Calculadora!$F$11,F204-G204,"")</f>
        <v>73483.742742963776</v>
      </c>
      <c r="I204">
        <f>IF(A204&lt;=Calculadora!$F$11,ROUNDUP(A204/12,0),"")</f>
        <v>16</v>
      </c>
      <c r="J204" t="str">
        <f>IF(A204&lt;=Calculadora!$F$11,IF(AND(Calculadora!$B$14&gt;0,F204&gt;=Calculadora!$B$14),1,""),"")</f>
        <v/>
      </c>
    </row>
    <row r="205" spans="1:10" x14ac:dyDescent="0.3">
      <c r="A205">
        <v>183</v>
      </c>
      <c r="B205" s="18">
        <f>IF(A205&lt;=Calculadora!$F$11,DATE(YEAR(Calculadora!$B$16),MONTH(Calculadora!$B$16)+A205-1,DAY(Calculadora!$B$16)),"")</f>
        <v>51683</v>
      </c>
      <c r="C205">
        <f>IF(A205&lt;=Calculadora!$F$11,F204,"")</f>
        <v>141533.74274296378</v>
      </c>
      <c r="D205" s="17">
        <f>IF(A205&lt;=Calculadora!$F$11,IF(Calculadora!$F$13=1,IF(MOD(A205-1,Calculadora!$F$12)=0,Calculadora!$B$7,0),IF(MOD(A205,Calculadora!$F$12)=0,Calculadora!$B$7,0)),"")</f>
        <v>275</v>
      </c>
      <c r="E205">
        <f>IF(A205&lt;=Calculadora!$F$11,IF(Calculadora!$F$13=1,(C205+D205)*Calculadora!$F$9,C205*Calculadora!$F$9),"")</f>
        <v>832.50160178203851</v>
      </c>
      <c r="F205">
        <f>IF(A205&lt;=Calculadora!$F$11,IF(Calculadora!$F$13=1,C205+D205+E205,C205+E205+D205),"")</f>
        <v>142641.24434474582</v>
      </c>
      <c r="G205">
        <f>IF(A205&lt;=Calculadora!$F$11,G204+D205,"")</f>
        <v>68325</v>
      </c>
      <c r="H205">
        <f>IF(A205&lt;=Calculadora!$F$11,F205-G205,"")</f>
        <v>74316.244344745821</v>
      </c>
      <c r="I205">
        <f>IF(A205&lt;=Calculadora!$F$11,ROUNDUP(A205/12,0),"")</f>
        <v>16</v>
      </c>
      <c r="J205" t="str">
        <f>IF(A205&lt;=Calculadora!$F$11,IF(AND(Calculadora!$B$14&gt;0,F205&gt;=Calculadora!$B$14),1,""),"")</f>
        <v/>
      </c>
    </row>
    <row r="206" spans="1:10" x14ac:dyDescent="0.3">
      <c r="A206">
        <v>184</v>
      </c>
      <c r="B206" s="18">
        <f>IF(A206&lt;=Calculadora!$F$11,DATE(YEAR(Calculadora!$B$16),MONTH(Calculadora!$B$16)+A206-1,DAY(Calculadora!$B$16)),"")</f>
        <v>51714</v>
      </c>
      <c r="C206">
        <f>IF(A206&lt;=Calculadora!$F$11,F205,"")</f>
        <v>142641.24434474582</v>
      </c>
      <c r="D206" s="17">
        <f>IF(A206&lt;=Calculadora!$F$11,IF(Calculadora!$F$13=1,IF(MOD(A206-1,Calculadora!$F$12)=0,Calculadora!$B$7,0),IF(MOD(A206,Calculadora!$F$12)=0,Calculadora!$B$7,0)),"")</f>
        <v>275</v>
      </c>
      <c r="E206">
        <f>IF(A206&lt;=Calculadora!$F$11,IF(Calculadora!$F$13=1,(C206+D206)*Calculadora!$F$9,C206*Calculadora!$F$9),"")</f>
        <v>839.01592719724454</v>
      </c>
      <c r="F206">
        <f>IF(A206&lt;=Calculadora!$F$11,IF(Calculadora!$F$13=1,C206+D206+E206,C206+E206+D206),"")</f>
        <v>143755.26027194306</v>
      </c>
      <c r="G206">
        <f>IF(A206&lt;=Calculadora!$F$11,G205+D206,"")</f>
        <v>68600</v>
      </c>
      <c r="H206">
        <f>IF(A206&lt;=Calculadora!$F$11,F206-G206,"")</f>
        <v>75155.260271943058</v>
      </c>
      <c r="I206">
        <f>IF(A206&lt;=Calculadora!$F$11,ROUNDUP(A206/12,0),"")</f>
        <v>16</v>
      </c>
      <c r="J206" t="str">
        <f>IF(A206&lt;=Calculadora!$F$11,IF(AND(Calculadora!$B$14&gt;0,F206&gt;=Calculadora!$B$14),1,""),"")</f>
        <v/>
      </c>
    </row>
    <row r="207" spans="1:10" x14ac:dyDescent="0.3">
      <c r="A207">
        <v>185</v>
      </c>
      <c r="B207" s="18">
        <f>IF(A207&lt;=Calculadora!$F$11,DATE(YEAR(Calculadora!$B$16),MONTH(Calculadora!$B$16)+A207-1,DAY(Calculadora!$B$16)),"")</f>
        <v>51745</v>
      </c>
      <c r="C207">
        <f>IF(A207&lt;=Calculadora!$F$11,F206,"")</f>
        <v>143755.26027194306</v>
      </c>
      <c r="D207" s="17">
        <f>IF(A207&lt;=Calculadora!$F$11,IF(Calculadora!$F$13=1,IF(MOD(A207-1,Calculadora!$F$12)=0,Calculadora!$B$7,0),IF(MOD(A207,Calculadora!$F$12)=0,Calculadora!$B$7,0)),"")</f>
        <v>275</v>
      </c>
      <c r="E207">
        <f>IF(A207&lt;=Calculadora!$F$11,IF(Calculadora!$F$13=1,(C207+D207)*Calculadora!$F$9,C207*Calculadora!$F$9),"")</f>
        <v>845.56856988038669</v>
      </c>
      <c r="F207">
        <f>IF(A207&lt;=Calculadora!$F$11,IF(Calculadora!$F$13=1,C207+D207+E207,C207+E207+D207),"")</f>
        <v>144875.82884182344</v>
      </c>
      <c r="G207">
        <f>IF(A207&lt;=Calculadora!$F$11,G206+D207,"")</f>
        <v>68875</v>
      </c>
      <c r="H207">
        <f>IF(A207&lt;=Calculadora!$F$11,F207-G207,"")</f>
        <v>76000.828841823444</v>
      </c>
      <c r="I207">
        <f>IF(A207&lt;=Calculadora!$F$11,ROUNDUP(A207/12,0),"")</f>
        <v>16</v>
      </c>
      <c r="J207" t="str">
        <f>IF(A207&lt;=Calculadora!$F$11,IF(AND(Calculadora!$B$14&gt;0,F207&gt;=Calculadora!$B$14),1,""),"")</f>
        <v/>
      </c>
    </row>
    <row r="208" spans="1:10" x14ac:dyDescent="0.3">
      <c r="A208">
        <v>186</v>
      </c>
      <c r="B208" s="18">
        <f>IF(A208&lt;=Calculadora!$F$11,DATE(YEAR(Calculadora!$B$16),MONTH(Calculadora!$B$16)+A208-1,DAY(Calculadora!$B$16)),"")</f>
        <v>51775</v>
      </c>
      <c r="C208">
        <f>IF(A208&lt;=Calculadora!$F$11,F207,"")</f>
        <v>144875.82884182344</v>
      </c>
      <c r="D208" s="17">
        <f>IF(A208&lt;=Calculadora!$F$11,IF(Calculadora!$F$13=1,IF(MOD(A208-1,Calculadora!$F$12)=0,Calculadora!$B$7,0),IF(MOD(A208,Calculadora!$F$12)=0,Calculadora!$B$7,0)),"")</f>
        <v>275</v>
      </c>
      <c r="E208">
        <f>IF(A208&lt;=Calculadora!$F$11,IF(Calculadora!$F$13=1,(C208+D208)*Calculadora!$F$9,C208*Calculadora!$F$9),"")</f>
        <v>852.15975521366931</v>
      </c>
      <c r="F208">
        <f>IF(A208&lt;=Calculadora!$F$11,IF(Calculadora!$F$13=1,C208+D208+E208,C208+E208+D208),"")</f>
        <v>146002.98859703713</v>
      </c>
      <c r="G208">
        <f>IF(A208&lt;=Calculadora!$F$11,G207+D208,"")</f>
        <v>69150</v>
      </c>
      <c r="H208">
        <f>IF(A208&lt;=Calculadora!$F$11,F208-G208,"")</f>
        <v>76852.988597037125</v>
      </c>
      <c r="I208">
        <f>IF(A208&lt;=Calculadora!$F$11,ROUNDUP(A208/12,0),"")</f>
        <v>16</v>
      </c>
      <c r="J208" t="str">
        <f>IF(A208&lt;=Calculadora!$F$11,IF(AND(Calculadora!$B$14&gt;0,F208&gt;=Calculadora!$B$14),1,""),"")</f>
        <v/>
      </c>
    </row>
    <row r="209" spans="1:10" x14ac:dyDescent="0.3">
      <c r="A209">
        <v>187</v>
      </c>
      <c r="B209" s="18">
        <f>IF(A209&lt;=Calculadora!$F$11,DATE(YEAR(Calculadora!$B$16),MONTH(Calculadora!$B$16)+A209-1,DAY(Calculadora!$B$16)),"")</f>
        <v>51806</v>
      </c>
      <c r="C209">
        <f>IF(A209&lt;=Calculadora!$F$11,F208,"")</f>
        <v>146002.98859703713</v>
      </c>
      <c r="D209" s="17">
        <f>IF(A209&lt;=Calculadora!$F$11,IF(Calculadora!$F$13=1,IF(MOD(A209-1,Calculadora!$F$12)=0,Calculadora!$B$7,0),IF(MOD(A209,Calculadora!$F$12)=0,Calculadora!$B$7,0)),"")</f>
        <v>275</v>
      </c>
      <c r="E209">
        <f>IF(A209&lt;=Calculadora!$F$11,IF(Calculadora!$F$13=1,(C209+D209)*Calculadora!$F$9,C209*Calculadora!$F$9),"")</f>
        <v>858.78970990499533</v>
      </c>
      <c r="F209">
        <f>IF(A209&lt;=Calculadora!$F$11,IF(Calculadora!$F$13=1,C209+D209+E209,C209+E209+D209),"")</f>
        <v>147136.77830694211</v>
      </c>
      <c r="G209">
        <f>IF(A209&lt;=Calculadora!$F$11,G208+D209,"")</f>
        <v>69425</v>
      </c>
      <c r="H209">
        <f>IF(A209&lt;=Calculadora!$F$11,F209-G209,"")</f>
        <v>77711.778306942113</v>
      </c>
      <c r="I209">
        <f>IF(A209&lt;=Calculadora!$F$11,ROUNDUP(A209/12,0),"")</f>
        <v>16</v>
      </c>
      <c r="J209" t="str">
        <f>IF(A209&lt;=Calculadora!$F$11,IF(AND(Calculadora!$B$14&gt;0,F209&gt;=Calculadora!$B$14),1,""),"")</f>
        <v/>
      </c>
    </row>
    <row r="210" spans="1:10" x14ac:dyDescent="0.3">
      <c r="A210">
        <v>188</v>
      </c>
      <c r="B210" s="18">
        <f>IF(A210&lt;=Calculadora!$F$11,DATE(YEAR(Calculadora!$B$16),MONTH(Calculadora!$B$16)+A210-1,DAY(Calculadora!$B$16)),"")</f>
        <v>51836</v>
      </c>
      <c r="C210">
        <f>IF(A210&lt;=Calculadora!$F$11,F209,"")</f>
        <v>147136.77830694211</v>
      </c>
      <c r="D210" s="17">
        <f>IF(A210&lt;=Calculadora!$F$11,IF(Calculadora!$F$13=1,IF(MOD(A210-1,Calculadora!$F$12)=0,Calculadora!$B$7,0),IF(MOD(A210,Calculadora!$F$12)=0,Calculadora!$B$7,0)),"")</f>
        <v>275</v>
      </c>
      <c r="E210">
        <f>IF(A210&lt;=Calculadora!$F$11,IF(Calculadora!$F$13=1,(C210+D210)*Calculadora!$F$9,C210*Calculadora!$F$9),"")</f>
        <v>865.45866199576324</v>
      </c>
      <c r="F210">
        <f>IF(A210&lt;=Calculadora!$F$11,IF(Calculadora!$F$13=1,C210+D210+E210,C210+E210+D210),"")</f>
        <v>148277.23696893788</v>
      </c>
      <c r="G210">
        <f>IF(A210&lt;=Calculadora!$F$11,G209+D210,"")</f>
        <v>69700</v>
      </c>
      <c r="H210">
        <f>IF(A210&lt;=Calculadora!$F$11,F210-G210,"")</f>
        <v>78577.236968937883</v>
      </c>
      <c r="I210">
        <f>IF(A210&lt;=Calculadora!$F$11,ROUNDUP(A210/12,0),"")</f>
        <v>16</v>
      </c>
      <c r="J210" t="str">
        <f>IF(A210&lt;=Calculadora!$F$11,IF(AND(Calculadora!$B$14&gt;0,F210&gt;=Calculadora!$B$14),1,""),"")</f>
        <v/>
      </c>
    </row>
    <row r="211" spans="1:10" x14ac:dyDescent="0.3">
      <c r="A211">
        <v>189</v>
      </c>
      <c r="B211" s="18">
        <f>IF(A211&lt;=Calculadora!$F$11,DATE(YEAR(Calculadora!$B$16),MONTH(Calculadora!$B$16)+A211-1,DAY(Calculadora!$B$16)),"")</f>
        <v>51867</v>
      </c>
      <c r="C211">
        <f>IF(A211&lt;=Calculadora!$F$11,F210,"")</f>
        <v>148277.23696893788</v>
      </c>
      <c r="D211" s="17">
        <f>IF(A211&lt;=Calculadora!$F$11,IF(Calculadora!$F$13=1,IF(MOD(A211-1,Calculadora!$F$12)=0,Calculadora!$B$7,0),IF(MOD(A211,Calculadora!$F$12)=0,Calculadora!$B$7,0)),"")</f>
        <v>275</v>
      </c>
      <c r="E211">
        <f>IF(A211&lt;=Calculadora!$F$11,IF(Calculadora!$F$13=1,(C211+D211)*Calculadora!$F$9,C211*Calculadora!$F$9),"")</f>
        <v>872.1668408687118</v>
      </c>
      <c r="F211">
        <f>IF(A211&lt;=Calculadora!$F$11,IF(Calculadora!$F$13=1,C211+D211+E211,C211+E211+D211),"")</f>
        <v>149424.40380980659</v>
      </c>
      <c r="G211">
        <f>IF(A211&lt;=Calculadora!$F$11,G210+D211,"")</f>
        <v>69975</v>
      </c>
      <c r="H211">
        <f>IF(A211&lt;=Calculadora!$F$11,F211-G211,"")</f>
        <v>79449.403809806594</v>
      </c>
      <c r="I211">
        <f>IF(A211&lt;=Calculadora!$F$11,ROUNDUP(A211/12,0),"")</f>
        <v>16</v>
      </c>
      <c r="J211" t="str">
        <f>IF(A211&lt;=Calculadora!$F$11,IF(AND(Calculadora!$B$14&gt;0,F211&gt;=Calculadora!$B$14),1,""),"")</f>
        <v/>
      </c>
    </row>
    <row r="212" spans="1:10" x14ac:dyDescent="0.3">
      <c r="A212">
        <v>190</v>
      </c>
      <c r="B212" s="18">
        <f>IF(A212&lt;=Calculadora!$F$11,DATE(YEAR(Calculadora!$B$16),MONTH(Calculadora!$B$16)+A212-1,DAY(Calculadora!$B$16)),"")</f>
        <v>51898</v>
      </c>
      <c r="C212">
        <f>IF(A212&lt;=Calculadora!$F$11,F211,"")</f>
        <v>149424.40380980659</v>
      </c>
      <c r="D212" s="17">
        <f>IF(A212&lt;=Calculadora!$F$11,IF(Calculadora!$F$13=1,IF(MOD(A212-1,Calculadora!$F$12)=0,Calculadora!$B$7,0),IF(MOD(A212,Calculadora!$F$12)=0,Calculadora!$B$7,0)),"")</f>
        <v>275</v>
      </c>
      <c r="E212">
        <f>IF(A212&lt;=Calculadora!$F$11,IF(Calculadora!$F$13=1,(C212+D212)*Calculadora!$F$9,C212*Calculadora!$F$9),"")</f>
        <v>878.91447725580872</v>
      </c>
      <c r="F212">
        <f>IF(A212&lt;=Calculadora!$F$11,IF(Calculadora!$F$13=1,C212+D212+E212,C212+E212+D212),"")</f>
        <v>150578.3182870624</v>
      </c>
      <c r="G212">
        <f>IF(A212&lt;=Calculadora!$F$11,G211+D212,"")</f>
        <v>70250</v>
      </c>
      <c r="H212">
        <f>IF(A212&lt;=Calculadora!$F$11,F212-G212,"")</f>
        <v>80328.3182870624</v>
      </c>
      <c r="I212">
        <f>IF(A212&lt;=Calculadora!$F$11,ROUNDUP(A212/12,0),"")</f>
        <v>16</v>
      </c>
      <c r="J212" t="str">
        <f>IF(A212&lt;=Calculadora!$F$11,IF(AND(Calculadora!$B$14&gt;0,F212&gt;=Calculadora!$B$14),1,""),"")</f>
        <v/>
      </c>
    </row>
    <row r="213" spans="1:10" x14ac:dyDescent="0.3">
      <c r="A213">
        <v>191</v>
      </c>
      <c r="B213" s="18">
        <f>IF(A213&lt;=Calculadora!$F$11,DATE(YEAR(Calculadora!$B$16),MONTH(Calculadora!$B$16)+A213-1,DAY(Calculadora!$B$16)),"")</f>
        <v>51926</v>
      </c>
      <c r="C213">
        <f>IF(A213&lt;=Calculadora!$F$11,F212,"")</f>
        <v>150578.3182870624</v>
      </c>
      <c r="D213" s="17">
        <f>IF(A213&lt;=Calculadora!$F$11,IF(Calculadora!$F$13=1,IF(MOD(A213-1,Calculadora!$F$12)=0,Calculadora!$B$7,0),IF(MOD(A213,Calculadora!$F$12)=0,Calculadora!$B$7,0)),"")</f>
        <v>275</v>
      </c>
      <c r="E213">
        <f>IF(A213&lt;=Calculadora!$F$11,IF(Calculadora!$F$13=1,(C213+D213)*Calculadora!$F$9,C213*Calculadora!$F$9),"")</f>
        <v>885.70180324618786</v>
      </c>
      <c r="F213">
        <f>IF(A213&lt;=Calculadora!$F$11,IF(Calculadora!$F$13=1,C213+D213+E213,C213+E213+D213),"")</f>
        <v>151739.02009030859</v>
      </c>
      <c r="G213">
        <f>IF(A213&lt;=Calculadora!$F$11,G212+D213,"")</f>
        <v>70525</v>
      </c>
      <c r="H213">
        <f>IF(A213&lt;=Calculadora!$F$11,F213-G213,"")</f>
        <v>81214.020090308593</v>
      </c>
      <c r="I213">
        <f>IF(A213&lt;=Calculadora!$F$11,ROUNDUP(A213/12,0),"")</f>
        <v>16</v>
      </c>
      <c r="J213" t="str">
        <f>IF(A213&lt;=Calculadora!$F$11,IF(AND(Calculadora!$B$14&gt;0,F213&gt;=Calculadora!$B$14),1,""),"")</f>
        <v/>
      </c>
    </row>
    <row r="214" spans="1:10" x14ac:dyDescent="0.3">
      <c r="A214">
        <v>192</v>
      </c>
      <c r="B214" s="18">
        <f>IF(A214&lt;=Calculadora!$F$11,DATE(YEAR(Calculadora!$B$16),MONTH(Calculadora!$B$16)+A214-1,DAY(Calculadora!$B$16)),"")</f>
        <v>51957</v>
      </c>
      <c r="C214">
        <f>IF(A214&lt;=Calculadora!$F$11,F213,"")</f>
        <v>151739.02009030859</v>
      </c>
      <c r="D214" s="17">
        <f>IF(A214&lt;=Calculadora!$F$11,IF(Calculadora!$F$13=1,IF(MOD(A214-1,Calculadora!$F$12)=0,Calculadora!$B$7,0),IF(MOD(A214,Calculadora!$F$12)=0,Calculadora!$B$7,0)),"")</f>
        <v>275</v>
      </c>
      <c r="E214">
        <f>IF(A214&lt;=Calculadora!$F$11,IF(Calculadora!$F$13=1,(C214+D214)*Calculadora!$F$9,C214*Calculadora!$F$9),"")</f>
        <v>892.52905229413113</v>
      </c>
      <c r="F214">
        <f>IF(A214&lt;=Calculadora!$F$11,IF(Calculadora!$F$13=1,C214+D214+E214,C214+E214+D214),"")</f>
        <v>152906.54914260271</v>
      </c>
      <c r="G214">
        <f>IF(A214&lt;=Calculadora!$F$11,G213+D214,"")</f>
        <v>70800</v>
      </c>
      <c r="H214">
        <f>IF(A214&lt;=Calculadora!$F$11,F214-G214,"")</f>
        <v>82106.549142602715</v>
      </c>
      <c r="I214">
        <f>IF(A214&lt;=Calculadora!$F$11,ROUNDUP(A214/12,0),"")</f>
        <v>16</v>
      </c>
      <c r="J214" t="str">
        <f>IF(A214&lt;=Calculadora!$F$11,IF(AND(Calculadora!$B$14&gt;0,F214&gt;=Calculadora!$B$14),1,""),"")</f>
        <v/>
      </c>
    </row>
    <row r="215" spans="1:10" x14ac:dyDescent="0.3">
      <c r="A215">
        <v>193</v>
      </c>
      <c r="B215" s="18">
        <f>IF(A215&lt;=Calculadora!$F$11,DATE(YEAR(Calculadora!$B$16),MONTH(Calculadora!$B$16)+A215-1,DAY(Calculadora!$B$16)),"")</f>
        <v>51987</v>
      </c>
      <c r="C215">
        <f>IF(A215&lt;=Calculadora!$F$11,F214,"")</f>
        <v>152906.54914260271</v>
      </c>
      <c r="D215" s="17">
        <f>IF(A215&lt;=Calculadora!$F$11,IF(Calculadora!$F$13=1,IF(MOD(A215-1,Calculadora!$F$12)=0,Calculadora!$B$7,0),IF(MOD(A215,Calculadora!$F$12)=0,Calculadora!$B$7,0)),"")</f>
        <v>275</v>
      </c>
      <c r="E215">
        <f>IF(A215&lt;=Calculadora!$F$11,IF(Calculadora!$F$13=1,(C215+D215)*Calculadora!$F$9,C215*Calculadora!$F$9),"")</f>
        <v>899.39645922709906</v>
      </c>
      <c r="F215">
        <f>IF(A215&lt;=Calculadora!$F$11,IF(Calculadora!$F$13=1,C215+D215+E215,C215+E215+D215),"")</f>
        <v>154080.94560182982</v>
      </c>
      <c r="G215">
        <f>IF(A215&lt;=Calculadora!$F$11,G214+D215,"")</f>
        <v>71075</v>
      </c>
      <c r="H215">
        <f>IF(A215&lt;=Calculadora!$F$11,F215-G215,"")</f>
        <v>83005.945601829822</v>
      </c>
      <c r="I215">
        <f>IF(A215&lt;=Calculadora!$F$11,ROUNDUP(A215/12,0),"")</f>
        <v>17</v>
      </c>
      <c r="J215" t="str">
        <f>IF(A215&lt;=Calculadora!$F$11,IF(AND(Calculadora!$B$14&gt;0,F215&gt;=Calculadora!$B$14),1,""),"")</f>
        <v/>
      </c>
    </row>
    <row r="216" spans="1:10" x14ac:dyDescent="0.3">
      <c r="A216">
        <v>194</v>
      </c>
      <c r="B216" s="18">
        <f>IF(A216&lt;=Calculadora!$F$11,DATE(YEAR(Calculadora!$B$16),MONTH(Calculadora!$B$16)+A216-1,DAY(Calculadora!$B$16)),"")</f>
        <v>52018</v>
      </c>
      <c r="C216">
        <f>IF(A216&lt;=Calculadora!$F$11,F215,"")</f>
        <v>154080.94560182982</v>
      </c>
      <c r="D216" s="17">
        <f>IF(A216&lt;=Calculadora!$F$11,IF(Calculadora!$F$13=1,IF(MOD(A216-1,Calculadora!$F$12)=0,Calculadora!$B$7,0),IF(MOD(A216,Calculadora!$F$12)=0,Calculadora!$B$7,0)),"")</f>
        <v>275</v>
      </c>
      <c r="E216">
        <f>IF(A216&lt;=Calculadora!$F$11,IF(Calculadora!$F$13=1,(C216+D216)*Calculadora!$F$9,C216*Calculadora!$F$9),"")</f>
        <v>906.30426025380734</v>
      </c>
      <c r="F216">
        <f>IF(A216&lt;=Calculadora!$F$11,IF(Calculadora!$F$13=1,C216+D216+E216,C216+E216+D216),"")</f>
        <v>155262.24986208364</v>
      </c>
      <c r="G216">
        <f>IF(A216&lt;=Calculadora!$F$11,G215+D216,"")</f>
        <v>71350</v>
      </c>
      <c r="H216">
        <f>IF(A216&lt;=Calculadora!$F$11,F216-G216,"")</f>
        <v>83912.249862083641</v>
      </c>
      <c r="I216">
        <f>IF(A216&lt;=Calculadora!$F$11,ROUNDUP(A216/12,0),"")</f>
        <v>17</v>
      </c>
      <c r="J216" t="str">
        <f>IF(A216&lt;=Calculadora!$F$11,IF(AND(Calculadora!$B$14&gt;0,F216&gt;=Calculadora!$B$14),1,""),"")</f>
        <v/>
      </c>
    </row>
    <row r="217" spans="1:10" x14ac:dyDescent="0.3">
      <c r="A217">
        <v>195</v>
      </c>
      <c r="B217" s="18">
        <f>IF(A217&lt;=Calculadora!$F$11,DATE(YEAR(Calculadora!$B$16),MONTH(Calculadora!$B$16)+A217-1,DAY(Calculadora!$B$16)),"")</f>
        <v>52048</v>
      </c>
      <c r="C217">
        <f>IF(A217&lt;=Calculadora!$F$11,F216,"")</f>
        <v>155262.24986208364</v>
      </c>
      <c r="D217" s="17">
        <f>IF(A217&lt;=Calculadora!$F$11,IF(Calculadora!$F$13=1,IF(MOD(A217-1,Calculadora!$F$12)=0,Calculadora!$B$7,0),IF(MOD(A217,Calculadora!$F$12)=0,Calculadora!$B$7,0)),"")</f>
        <v>275</v>
      </c>
      <c r="E217">
        <f>IF(A217&lt;=Calculadora!$F$11,IF(Calculadora!$F$13=1,(C217+D217)*Calculadora!$F$9,C217*Calculadora!$F$9),"")</f>
        <v>913.25269297235172</v>
      </c>
      <c r="F217">
        <f>IF(A217&lt;=Calculadora!$F$11,IF(Calculadora!$F$13=1,C217+D217+E217,C217+E217+D217),"")</f>
        <v>156450.50255505598</v>
      </c>
      <c r="G217">
        <f>IF(A217&lt;=Calculadora!$F$11,G216+D217,"")</f>
        <v>71625</v>
      </c>
      <c r="H217">
        <f>IF(A217&lt;=Calculadora!$F$11,F217-G217,"")</f>
        <v>84825.50255505598</v>
      </c>
      <c r="I217">
        <f>IF(A217&lt;=Calculadora!$F$11,ROUNDUP(A217/12,0),"")</f>
        <v>17</v>
      </c>
      <c r="J217" t="str">
        <f>IF(A217&lt;=Calculadora!$F$11,IF(AND(Calculadora!$B$14&gt;0,F217&gt;=Calculadora!$B$14),1,""),"")</f>
        <v/>
      </c>
    </row>
    <row r="218" spans="1:10" x14ac:dyDescent="0.3">
      <c r="A218">
        <v>196</v>
      </c>
      <c r="B218" s="18">
        <f>IF(A218&lt;=Calculadora!$F$11,DATE(YEAR(Calculadora!$B$16),MONTH(Calculadora!$B$16)+A218-1,DAY(Calculadora!$B$16)),"")</f>
        <v>52079</v>
      </c>
      <c r="C218">
        <f>IF(A218&lt;=Calculadora!$F$11,F217,"")</f>
        <v>156450.50255505598</v>
      </c>
      <c r="D218" s="17">
        <f>IF(A218&lt;=Calculadora!$F$11,IF(Calculadora!$F$13=1,IF(MOD(A218-1,Calculadora!$F$12)=0,Calculadora!$B$7,0),IF(MOD(A218,Calculadora!$F$12)=0,Calculadora!$B$7,0)),"")</f>
        <v>275</v>
      </c>
      <c r="E218">
        <f>IF(A218&lt;=Calculadora!$F$11,IF(Calculadora!$F$13=1,(C218+D218)*Calculadora!$F$9,C218*Calculadora!$F$9),"")</f>
        <v>920.24199637837978</v>
      </c>
      <c r="F218">
        <f>IF(A218&lt;=Calculadora!$F$11,IF(Calculadora!$F$13=1,C218+D218+E218,C218+E218+D218),"")</f>
        <v>157645.74455143436</v>
      </c>
      <c r="G218">
        <f>IF(A218&lt;=Calculadora!$F$11,G217+D218,"")</f>
        <v>71900</v>
      </c>
      <c r="H218">
        <f>IF(A218&lt;=Calculadora!$F$11,F218-G218,"")</f>
        <v>85745.744551434356</v>
      </c>
      <c r="I218">
        <f>IF(A218&lt;=Calculadora!$F$11,ROUNDUP(A218/12,0),"")</f>
        <v>17</v>
      </c>
      <c r="J218" t="str">
        <f>IF(A218&lt;=Calculadora!$F$11,IF(AND(Calculadora!$B$14&gt;0,F218&gt;=Calculadora!$B$14),1,""),"")</f>
        <v/>
      </c>
    </row>
    <row r="219" spans="1:10" x14ac:dyDescent="0.3">
      <c r="A219">
        <v>197</v>
      </c>
      <c r="B219" s="18">
        <f>IF(A219&lt;=Calculadora!$F$11,DATE(YEAR(Calculadora!$B$16),MONTH(Calculadora!$B$16)+A219-1,DAY(Calculadora!$B$16)),"")</f>
        <v>52110</v>
      </c>
      <c r="C219">
        <f>IF(A219&lt;=Calculadora!$F$11,F218,"")</f>
        <v>157645.74455143436</v>
      </c>
      <c r="D219" s="17">
        <f>IF(A219&lt;=Calculadora!$F$11,IF(Calculadora!$F$13=1,IF(MOD(A219-1,Calculadora!$F$12)=0,Calculadora!$B$7,0),IF(MOD(A219,Calculadora!$F$12)=0,Calculadora!$B$7,0)),"")</f>
        <v>275</v>
      </c>
      <c r="E219">
        <f>IF(A219&lt;=Calculadora!$F$11,IF(Calculadora!$F$13=1,(C219+D219)*Calculadora!$F$9,C219*Calculadora!$F$9),"")</f>
        <v>927.27241087331208</v>
      </c>
      <c r="F219">
        <f>IF(A219&lt;=Calculadora!$F$11,IF(Calculadora!$F$13=1,C219+D219+E219,C219+E219+D219),"")</f>
        <v>158848.01696230768</v>
      </c>
      <c r="G219">
        <f>IF(A219&lt;=Calculadora!$F$11,G218+D219,"")</f>
        <v>72175</v>
      </c>
      <c r="H219">
        <f>IF(A219&lt;=Calculadora!$F$11,F219-G219,"")</f>
        <v>86673.01696230768</v>
      </c>
      <c r="I219">
        <f>IF(A219&lt;=Calculadora!$F$11,ROUNDUP(A219/12,0),"")</f>
        <v>17</v>
      </c>
      <c r="J219" t="str">
        <f>IF(A219&lt;=Calculadora!$F$11,IF(AND(Calculadora!$B$14&gt;0,F219&gt;=Calculadora!$B$14),1,""),"")</f>
        <v/>
      </c>
    </row>
    <row r="220" spans="1:10" x14ac:dyDescent="0.3">
      <c r="A220">
        <v>198</v>
      </c>
      <c r="B220" s="18">
        <f>IF(A220&lt;=Calculadora!$F$11,DATE(YEAR(Calculadora!$B$16),MONTH(Calculadora!$B$16)+A220-1,DAY(Calculadora!$B$16)),"")</f>
        <v>52140</v>
      </c>
      <c r="C220">
        <f>IF(A220&lt;=Calculadora!$F$11,F219,"")</f>
        <v>158848.01696230768</v>
      </c>
      <c r="D220" s="17">
        <f>IF(A220&lt;=Calculadora!$F$11,IF(Calculadora!$F$13=1,IF(MOD(A220-1,Calculadora!$F$12)=0,Calculadora!$B$7,0),IF(MOD(A220,Calculadora!$F$12)=0,Calculadora!$B$7,0)),"")</f>
        <v>275</v>
      </c>
      <c r="E220">
        <f>IF(A220&lt;=Calculadora!$F$11,IF(Calculadora!$F$13=1,(C220+D220)*Calculadora!$F$9,C220*Calculadora!$F$9),"")</f>
        <v>934.34417827261063</v>
      </c>
      <c r="F220">
        <f>IF(A220&lt;=Calculadora!$F$11,IF(Calculadora!$F$13=1,C220+D220+E220,C220+E220+D220),"")</f>
        <v>160057.36114058029</v>
      </c>
      <c r="G220">
        <f>IF(A220&lt;=Calculadora!$F$11,G219+D220,"")</f>
        <v>72450</v>
      </c>
      <c r="H220">
        <f>IF(A220&lt;=Calculadora!$F$11,F220-G220,"")</f>
        <v>87607.361140580295</v>
      </c>
      <c r="I220">
        <f>IF(A220&lt;=Calculadora!$F$11,ROUNDUP(A220/12,0),"")</f>
        <v>17</v>
      </c>
      <c r="J220" t="str">
        <f>IF(A220&lt;=Calculadora!$F$11,IF(AND(Calculadora!$B$14&gt;0,F220&gt;=Calculadora!$B$14),1,""),"")</f>
        <v/>
      </c>
    </row>
    <row r="221" spans="1:10" x14ac:dyDescent="0.3">
      <c r="A221">
        <v>199</v>
      </c>
      <c r="B221" s="18">
        <f>IF(A221&lt;=Calculadora!$F$11,DATE(YEAR(Calculadora!$B$16),MONTH(Calculadora!$B$16)+A221-1,DAY(Calculadora!$B$16)),"")</f>
        <v>52171</v>
      </c>
      <c r="C221">
        <f>IF(A221&lt;=Calculadora!$F$11,F220,"")</f>
        <v>160057.36114058029</v>
      </c>
      <c r="D221" s="17">
        <f>IF(A221&lt;=Calculadora!$F$11,IF(Calculadora!$F$13=1,IF(MOD(A221-1,Calculadora!$F$12)=0,Calculadora!$B$7,0),IF(MOD(A221,Calculadora!$F$12)=0,Calculadora!$B$7,0)),"")</f>
        <v>275</v>
      </c>
      <c r="E221">
        <f>IF(A221&lt;=Calculadora!$F$11,IF(Calculadora!$F$13=1,(C221+D221)*Calculadora!$F$9,C221*Calculadora!$F$9),"")</f>
        <v>941.45754181409575</v>
      </c>
      <c r="F221">
        <f>IF(A221&lt;=Calculadora!$F$11,IF(Calculadora!$F$13=1,C221+D221+E221,C221+E221+D221),"")</f>
        <v>161273.8186823944</v>
      </c>
      <c r="G221">
        <f>IF(A221&lt;=Calculadora!$F$11,G220+D221,"")</f>
        <v>72725</v>
      </c>
      <c r="H221">
        <f>IF(A221&lt;=Calculadora!$F$11,F221-G221,"")</f>
        <v>88548.818682394398</v>
      </c>
      <c r="I221">
        <f>IF(A221&lt;=Calculadora!$F$11,ROUNDUP(A221/12,0),"")</f>
        <v>17</v>
      </c>
      <c r="J221" t="str">
        <f>IF(A221&lt;=Calculadora!$F$11,IF(AND(Calculadora!$B$14&gt;0,F221&gt;=Calculadora!$B$14),1,""),"")</f>
        <v/>
      </c>
    </row>
    <row r="222" spans="1:10" x14ac:dyDescent="0.3">
      <c r="A222">
        <v>200</v>
      </c>
      <c r="B222" s="18">
        <f>IF(A222&lt;=Calculadora!$F$11,DATE(YEAR(Calculadora!$B$16),MONTH(Calculadora!$B$16)+A222-1,DAY(Calculadora!$B$16)),"")</f>
        <v>52201</v>
      </c>
      <c r="C222">
        <f>IF(A222&lt;=Calculadora!$F$11,F221,"")</f>
        <v>161273.8186823944</v>
      </c>
      <c r="D222" s="17">
        <f>IF(A222&lt;=Calculadora!$F$11,IF(Calculadora!$F$13=1,IF(MOD(A222-1,Calculadora!$F$12)=0,Calculadora!$B$7,0),IF(MOD(A222,Calculadora!$F$12)=0,Calculadora!$B$7,0)),"")</f>
        <v>275</v>
      </c>
      <c r="E222">
        <f>IF(A222&lt;=Calculadora!$F$11,IF(Calculadora!$F$13=1,(C222+D222)*Calculadora!$F$9,C222*Calculadora!$F$9),"")</f>
        <v>948.61274616631329</v>
      </c>
      <c r="F222">
        <f>IF(A222&lt;=Calculadora!$F$11,IF(Calculadora!$F$13=1,C222+D222+E222,C222+E222+D222),"")</f>
        <v>162497.43142856073</v>
      </c>
      <c r="G222">
        <f>IF(A222&lt;=Calculadora!$F$11,G221+D222,"")</f>
        <v>73000</v>
      </c>
      <c r="H222">
        <f>IF(A222&lt;=Calculadora!$F$11,F222-G222,"")</f>
        <v>89497.431428560725</v>
      </c>
      <c r="I222">
        <f>IF(A222&lt;=Calculadora!$F$11,ROUNDUP(A222/12,0),"")</f>
        <v>17</v>
      </c>
      <c r="J222" t="str">
        <f>IF(A222&lt;=Calculadora!$F$11,IF(AND(Calculadora!$B$14&gt;0,F222&gt;=Calculadora!$B$14),1,""),"")</f>
        <v/>
      </c>
    </row>
    <row r="223" spans="1:10" x14ac:dyDescent="0.3">
      <c r="A223">
        <v>201</v>
      </c>
      <c r="B223" s="18">
        <f>IF(A223&lt;=Calculadora!$F$11,DATE(YEAR(Calculadora!$B$16),MONTH(Calculadora!$B$16)+A223-1,DAY(Calculadora!$B$16)),"")</f>
        <v>52232</v>
      </c>
      <c r="C223">
        <f>IF(A223&lt;=Calculadora!$F$11,F222,"")</f>
        <v>162497.43142856073</v>
      </c>
      <c r="D223" s="17">
        <f>IF(A223&lt;=Calculadora!$F$11,IF(Calculadora!$F$13=1,IF(MOD(A223-1,Calculadora!$F$12)=0,Calculadora!$B$7,0),IF(MOD(A223,Calculadora!$F$12)=0,Calculadora!$B$7,0)),"")</f>
        <v>275</v>
      </c>
      <c r="E223">
        <f>IF(A223&lt;=Calculadora!$F$11,IF(Calculadora!$F$13=1,(C223+D223)*Calculadora!$F$9,C223*Calculadora!$F$9),"")</f>
        <v>955.8100374369493</v>
      </c>
      <c r="F223">
        <f>IF(A223&lt;=Calculadora!$F$11,IF(Calculadora!$F$13=1,C223+D223+E223,C223+E223+D223),"")</f>
        <v>163728.24146599768</v>
      </c>
      <c r="G223">
        <f>IF(A223&lt;=Calculadora!$F$11,G222+D223,"")</f>
        <v>73275</v>
      </c>
      <c r="H223">
        <f>IF(A223&lt;=Calculadora!$F$11,F223-G223,"")</f>
        <v>90453.241465997678</v>
      </c>
      <c r="I223">
        <f>IF(A223&lt;=Calculadora!$F$11,ROUNDUP(A223/12,0),"")</f>
        <v>17</v>
      </c>
      <c r="J223" t="str">
        <f>IF(A223&lt;=Calculadora!$F$11,IF(AND(Calculadora!$B$14&gt;0,F223&gt;=Calculadora!$B$14),1,""),"")</f>
        <v/>
      </c>
    </row>
    <row r="224" spans="1:10" x14ac:dyDescent="0.3">
      <c r="A224">
        <v>202</v>
      </c>
      <c r="B224" s="18">
        <f>IF(A224&lt;=Calculadora!$F$11,DATE(YEAR(Calculadora!$B$16),MONTH(Calculadora!$B$16)+A224-1,DAY(Calculadora!$B$16)),"")</f>
        <v>52263</v>
      </c>
      <c r="C224">
        <f>IF(A224&lt;=Calculadora!$F$11,F223,"")</f>
        <v>163728.24146599768</v>
      </c>
      <c r="D224" s="17">
        <f>IF(A224&lt;=Calculadora!$F$11,IF(Calculadora!$F$13=1,IF(MOD(A224-1,Calculadora!$F$12)=0,Calculadora!$B$7,0),IF(MOD(A224,Calculadora!$F$12)=0,Calculadora!$B$7,0)),"")</f>
        <v>275</v>
      </c>
      <c r="E224">
        <f>IF(A224&lt;=Calculadora!$F$11,IF(Calculadora!$F$13=1,(C224+D224)*Calculadora!$F$9,C224*Calculadora!$F$9),"")</f>
        <v>963.04966318129584</v>
      </c>
      <c r="F224">
        <f>IF(A224&lt;=Calculadora!$F$11,IF(Calculadora!$F$13=1,C224+D224+E224,C224+E224+D224),"")</f>
        <v>164966.29112917898</v>
      </c>
      <c r="G224">
        <f>IF(A224&lt;=Calculadora!$F$11,G223+D224,"")</f>
        <v>73550</v>
      </c>
      <c r="H224">
        <f>IF(A224&lt;=Calculadora!$F$11,F224-G224,"")</f>
        <v>91416.291129178979</v>
      </c>
      <c r="I224">
        <f>IF(A224&lt;=Calculadora!$F$11,ROUNDUP(A224/12,0),"")</f>
        <v>17</v>
      </c>
      <c r="J224" t="str">
        <f>IF(A224&lt;=Calculadora!$F$11,IF(AND(Calculadora!$B$14&gt;0,F224&gt;=Calculadora!$B$14),1,""),"")</f>
        <v/>
      </c>
    </row>
    <row r="225" spans="1:10" x14ac:dyDescent="0.3">
      <c r="A225">
        <v>203</v>
      </c>
      <c r="B225" s="18">
        <f>IF(A225&lt;=Calculadora!$F$11,DATE(YEAR(Calculadora!$B$16),MONTH(Calculadora!$B$16)+A225-1,DAY(Calculadora!$B$16)),"")</f>
        <v>52291</v>
      </c>
      <c r="C225">
        <f>IF(A225&lt;=Calculadora!$F$11,F224,"")</f>
        <v>164966.29112917898</v>
      </c>
      <c r="D225" s="17">
        <f>IF(A225&lt;=Calculadora!$F$11,IF(Calculadora!$F$13=1,IF(MOD(A225-1,Calculadora!$F$12)=0,Calculadora!$B$7,0),IF(MOD(A225,Calculadora!$F$12)=0,Calculadora!$B$7,0)),"")</f>
        <v>275</v>
      </c>
      <c r="E225">
        <f>IF(A225&lt;=Calculadora!$F$11,IF(Calculadora!$F$13=1,(C225+D225)*Calculadora!$F$9,C225*Calculadora!$F$9),"")</f>
        <v>970.33187241076519</v>
      </c>
      <c r="F225">
        <f>IF(A225&lt;=Calculadora!$F$11,IF(Calculadora!$F$13=1,C225+D225+E225,C225+E225+D225),"")</f>
        <v>166211.62300158973</v>
      </c>
      <c r="G225">
        <f>IF(A225&lt;=Calculadora!$F$11,G224+D225,"")</f>
        <v>73825</v>
      </c>
      <c r="H225">
        <f>IF(A225&lt;=Calculadora!$F$11,F225-G225,"")</f>
        <v>92386.623001589731</v>
      </c>
      <c r="I225">
        <f>IF(A225&lt;=Calculadora!$F$11,ROUNDUP(A225/12,0),"")</f>
        <v>17</v>
      </c>
      <c r="J225" t="str">
        <f>IF(A225&lt;=Calculadora!$F$11,IF(AND(Calculadora!$B$14&gt;0,F225&gt;=Calculadora!$B$14),1,""),"")</f>
        <v/>
      </c>
    </row>
    <row r="226" spans="1:10" x14ac:dyDescent="0.3">
      <c r="A226">
        <v>204</v>
      </c>
      <c r="B226" s="18">
        <f>IF(A226&lt;=Calculadora!$F$11,DATE(YEAR(Calculadora!$B$16),MONTH(Calculadora!$B$16)+A226-1,DAY(Calculadora!$B$16)),"")</f>
        <v>52322</v>
      </c>
      <c r="C226">
        <f>IF(A226&lt;=Calculadora!$F$11,F225,"")</f>
        <v>166211.62300158973</v>
      </c>
      <c r="D226" s="17">
        <f>IF(A226&lt;=Calculadora!$F$11,IF(Calculadora!$F$13=1,IF(MOD(A226-1,Calculadora!$F$12)=0,Calculadora!$B$7,0),IF(MOD(A226,Calculadora!$F$12)=0,Calculadora!$B$7,0)),"")</f>
        <v>275</v>
      </c>
      <c r="E226">
        <f>IF(A226&lt;=Calculadora!$F$11,IF(Calculadora!$F$13=1,(C226+D226)*Calculadora!$F$9,C226*Calculadora!$F$9),"")</f>
        <v>977.6569156014549</v>
      </c>
      <c r="F226">
        <f>IF(A226&lt;=Calculadora!$F$11,IF(Calculadora!$F$13=1,C226+D226+E226,C226+E226+D226),"")</f>
        <v>167464.27991719119</v>
      </c>
      <c r="G226">
        <f>IF(A226&lt;=Calculadora!$F$11,G225+D226,"")</f>
        <v>74100</v>
      </c>
      <c r="H226">
        <f>IF(A226&lt;=Calculadora!$F$11,F226-G226,"")</f>
        <v>93364.27991719119</v>
      </c>
      <c r="I226">
        <f>IF(A226&lt;=Calculadora!$F$11,ROUNDUP(A226/12,0),"")</f>
        <v>17</v>
      </c>
      <c r="J226" t="str">
        <f>IF(A226&lt;=Calculadora!$F$11,IF(AND(Calculadora!$B$14&gt;0,F226&gt;=Calculadora!$B$14),1,""),"")</f>
        <v/>
      </c>
    </row>
    <row r="227" spans="1:10" x14ac:dyDescent="0.3">
      <c r="A227">
        <v>205</v>
      </c>
      <c r="B227" s="18">
        <f>IF(A227&lt;=Calculadora!$F$11,DATE(YEAR(Calculadora!$B$16),MONTH(Calculadora!$B$16)+A227-1,DAY(Calculadora!$B$16)),"")</f>
        <v>52352</v>
      </c>
      <c r="C227">
        <f>IF(A227&lt;=Calculadora!$F$11,F226,"")</f>
        <v>167464.27991719119</v>
      </c>
      <c r="D227" s="17">
        <f>IF(A227&lt;=Calculadora!$F$11,IF(Calculadora!$F$13=1,IF(MOD(A227-1,Calculadora!$F$12)=0,Calculadora!$B$7,0),IF(MOD(A227,Calculadora!$F$12)=0,Calculadora!$B$7,0)),"")</f>
        <v>275</v>
      </c>
      <c r="E227">
        <f>IF(A227&lt;=Calculadora!$F$11,IF(Calculadora!$F$13=1,(C227+D227)*Calculadora!$F$9,C227*Calculadora!$F$9),"")</f>
        <v>985.02504470276347</v>
      </c>
      <c r="F227">
        <f>IF(A227&lt;=Calculadora!$F$11,IF(Calculadora!$F$13=1,C227+D227+E227,C227+E227+D227),"")</f>
        <v>168724.30496189394</v>
      </c>
      <c r="G227">
        <f>IF(A227&lt;=Calculadora!$F$11,G226+D227,"")</f>
        <v>74375</v>
      </c>
      <c r="H227">
        <f>IF(A227&lt;=Calculadora!$F$11,F227-G227,"")</f>
        <v>94349.30496189394</v>
      </c>
      <c r="I227">
        <f>IF(A227&lt;=Calculadora!$F$11,ROUNDUP(A227/12,0),"")</f>
        <v>18</v>
      </c>
      <c r="J227" t="str">
        <f>IF(A227&lt;=Calculadora!$F$11,IF(AND(Calculadora!$B$14&gt;0,F227&gt;=Calculadora!$B$14),1,""),"")</f>
        <v/>
      </c>
    </row>
    <row r="228" spans="1:10" x14ac:dyDescent="0.3">
      <c r="A228">
        <v>206</v>
      </c>
      <c r="B228" s="18">
        <f>IF(A228&lt;=Calculadora!$F$11,DATE(YEAR(Calculadora!$B$16),MONTH(Calculadora!$B$16)+A228-1,DAY(Calculadora!$B$16)),"")</f>
        <v>52383</v>
      </c>
      <c r="C228">
        <f>IF(A228&lt;=Calculadora!$F$11,F227,"")</f>
        <v>168724.30496189394</v>
      </c>
      <c r="D228" s="17">
        <f>IF(A228&lt;=Calculadora!$F$11,IF(Calculadora!$F$13=1,IF(MOD(A228-1,Calculadora!$F$12)=0,Calculadora!$B$7,0),IF(MOD(A228,Calculadora!$F$12)=0,Calculadora!$B$7,0)),"")</f>
        <v>275</v>
      </c>
      <c r="E228">
        <f>IF(A228&lt;=Calculadora!$F$11,IF(Calculadora!$F$13=1,(C228+D228)*Calculadora!$F$9,C228*Calculadora!$F$9),"")</f>
        <v>992.43651314605574</v>
      </c>
      <c r="F228">
        <f>IF(A228&lt;=Calculadora!$F$11,IF(Calculadora!$F$13=1,C228+D228+E228,C228+E228+D228),"")</f>
        <v>169991.74147504001</v>
      </c>
      <c r="G228">
        <f>IF(A228&lt;=Calculadora!$F$11,G227+D228,"")</f>
        <v>74650</v>
      </c>
      <c r="H228">
        <f>IF(A228&lt;=Calculadora!$F$11,F228-G228,"")</f>
        <v>95341.741475040006</v>
      </c>
      <c r="I228">
        <f>IF(A228&lt;=Calculadora!$F$11,ROUNDUP(A228/12,0),"")</f>
        <v>18</v>
      </c>
      <c r="J228" t="str">
        <f>IF(A228&lt;=Calculadora!$F$11,IF(AND(Calculadora!$B$14&gt;0,F228&gt;=Calculadora!$B$14),1,""),"")</f>
        <v/>
      </c>
    </row>
    <row r="229" spans="1:10" x14ac:dyDescent="0.3">
      <c r="A229">
        <v>207</v>
      </c>
      <c r="B229" s="18">
        <f>IF(A229&lt;=Calculadora!$F$11,DATE(YEAR(Calculadora!$B$16),MONTH(Calculadora!$B$16)+A229-1,DAY(Calculadora!$B$16)),"")</f>
        <v>52413</v>
      </c>
      <c r="C229">
        <f>IF(A229&lt;=Calculadora!$F$11,F228,"")</f>
        <v>169991.74147504001</v>
      </c>
      <c r="D229" s="17">
        <f>IF(A229&lt;=Calculadora!$F$11,IF(Calculadora!$F$13=1,IF(MOD(A229-1,Calculadora!$F$12)=0,Calculadora!$B$7,0),IF(MOD(A229,Calculadora!$F$12)=0,Calculadora!$B$7,0)),"")</f>
        <v>275</v>
      </c>
      <c r="E229">
        <f>IF(A229&lt;=Calculadora!$F$11,IF(Calculadora!$F$13=1,(C229+D229)*Calculadora!$F$9,C229*Calculadora!$F$9),"")</f>
        <v>999.89157585338035</v>
      </c>
      <c r="F229">
        <f>IF(A229&lt;=Calculadora!$F$11,IF(Calculadora!$F$13=1,C229+D229+E229,C229+E229+D229),"")</f>
        <v>171266.63305089338</v>
      </c>
      <c r="G229">
        <f>IF(A229&lt;=Calculadora!$F$11,G228+D229,"")</f>
        <v>74925</v>
      </c>
      <c r="H229">
        <f>IF(A229&lt;=Calculadora!$F$11,F229-G229,"")</f>
        <v>96341.633050893375</v>
      </c>
      <c r="I229">
        <f>IF(A229&lt;=Calculadora!$F$11,ROUNDUP(A229/12,0),"")</f>
        <v>18</v>
      </c>
      <c r="J229" t="str">
        <f>IF(A229&lt;=Calculadora!$F$11,IF(AND(Calculadora!$B$14&gt;0,F229&gt;=Calculadora!$B$14),1,""),"")</f>
        <v/>
      </c>
    </row>
    <row r="230" spans="1:10" x14ac:dyDescent="0.3">
      <c r="A230">
        <v>208</v>
      </c>
      <c r="B230" s="18">
        <f>IF(A230&lt;=Calculadora!$F$11,DATE(YEAR(Calculadora!$B$16),MONTH(Calculadora!$B$16)+A230-1,DAY(Calculadora!$B$16)),"")</f>
        <v>52444</v>
      </c>
      <c r="C230">
        <f>IF(A230&lt;=Calculadora!$F$11,F229,"")</f>
        <v>171266.63305089338</v>
      </c>
      <c r="D230" s="17">
        <f>IF(A230&lt;=Calculadora!$F$11,IF(Calculadora!$F$13=1,IF(MOD(A230-1,Calculadora!$F$12)=0,Calculadora!$B$7,0),IF(MOD(A230,Calculadora!$F$12)=0,Calculadora!$B$7,0)),"")</f>
        <v>275</v>
      </c>
      <c r="E230">
        <f>IF(A230&lt;=Calculadora!$F$11,IF(Calculadora!$F$13=1,(C230+D230)*Calculadora!$F$9,C230*Calculadora!$F$9),"")</f>
        <v>1007.3904892462372</v>
      </c>
      <c r="F230">
        <f>IF(A230&lt;=Calculadora!$F$11,IF(Calculadora!$F$13=1,C230+D230+E230,C230+E230+D230),"")</f>
        <v>172549.02354013961</v>
      </c>
      <c r="G230">
        <f>IF(A230&lt;=Calculadora!$F$11,G229+D230,"")</f>
        <v>75200</v>
      </c>
      <c r="H230">
        <f>IF(A230&lt;=Calculadora!$F$11,F230-G230,"")</f>
        <v>97349.023540139606</v>
      </c>
      <c r="I230">
        <f>IF(A230&lt;=Calculadora!$F$11,ROUNDUP(A230/12,0),"")</f>
        <v>18</v>
      </c>
      <c r="J230" t="str">
        <f>IF(A230&lt;=Calculadora!$F$11,IF(AND(Calculadora!$B$14&gt;0,F230&gt;=Calculadora!$B$14),1,""),"")</f>
        <v/>
      </c>
    </row>
    <row r="231" spans="1:10" x14ac:dyDescent="0.3">
      <c r="A231">
        <v>209</v>
      </c>
      <c r="B231" s="18">
        <f>IF(A231&lt;=Calculadora!$F$11,DATE(YEAR(Calculadora!$B$16),MONTH(Calculadora!$B$16)+A231-1,DAY(Calculadora!$B$16)),"")</f>
        <v>52475</v>
      </c>
      <c r="C231">
        <f>IF(A231&lt;=Calculadora!$F$11,F230,"")</f>
        <v>172549.02354013961</v>
      </c>
      <c r="D231" s="17">
        <f>IF(A231&lt;=Calculadora!$F$11,IF(Calculadora!$F$13=1,IF(MOD(A231-1,Calculadora!$F$12)=0,Calculadora!$B$7,0),IF(MOD(A231,Calculadora!$F$12)=0,Calculadora!$B$7,0)),"")</f>
        <v>275</v>
      </c>
      <c r="E231">
        <f>IF(A231&lt;=Calculadora!$F$11,IF(Calculadora!$F$13=1,(C231+D231)*Calculadora!$F$9,C231*Calculadora!$F$9),"")</f>
        <v>1014.9335112543979</v>
      </c>
      <c r="F231">
        <f>IF(A231&lt;=Calculadora!$F$11,IF(Calculadora!$F$13=1,C231+D231+E231,C231+E231+D231),"")</f>
        <v>173838.95705139401</v>
      </c>
      <c r="G231">
        <f>IF(A231&lt;=Calculadora!$F$11,G230+D231,"")</f>
        <v>75475</v>
      </c>
      <c r="H231">
        <f>IF(A231&lt;=Calculadora!$F$11,F231-G231,"")</f>
        <v>98363.957051394013</v>
      </c>
      <c r="I231">
        <f>IF(A231&lt;=Calculadora!$F$11,ROUNDUP(A231/12,0),"")</f>
        <v>18</v>
      </c>
      <c r="J231" t="str">
        <f>IF(A231&lt;=Calculadora!$F$11,IF(AND(Calculadora!$B$14&gt;0,F231&gt;=Calculadora!$B$14),1,""),"")</f>
        <v/>
      </c>
    </row>
    <row r="232" spans="1:10" x14ac:dyDescent="0.3">
      <c r="A232">
        <v>210</v>
      </c>
      <c r="B232" s="18">
        <f>IF(A232&lt;=Calculadora!$F$11,DATE(YEAR(Calculadora!$B$16),MONTH(Calculadora!$B$16)+A232-1,DAY(Calculadora!$B$16)),"")</f>
        <v>52505</v>
      </c>
      <c r="C232">
        <f>IF(A232&lt;=Calculadora!$F$11,F231,"")</f>
        <v>173838.95705139401</v>
      </c>
      <c r="D232" s="17">
        <f>IF(A232&lt;=Calculadora!$F$11,IF(Calculadora!$F$13=1,IF(MOD(A232-1,Calculadora!$F$12)=0,Calculadora!$B$7,0),IF(MOD(A232,Calculadora!$F$12)=0,Calculadora!$B$7,0)),"")</f>
        <v>275</v>
      </c>
      <c r="E232">
        <f>IF(A232&lt;=Calculadora!$F$11,IF(Calculadora!$F$13=1,(C232+D232)*Calculadora!$F$9,C232*Calculadora!$F$9),"")</f>
        <v>1022.5209013247775</v>
      </c>
      <c r="F232">
        <f>IF(A232&lt;=Calculadora!$F$11,IF(Calculadora!$F$13=1,C232+D232+E232,C232+E232+D232),"")</f>
        <v>175136.47795271879</v>
      </c>
      <c r="G232">
        <f>IF(A232&lt;=Calculadora!$F$11,G231+D232,"")</f>
        <v>75750</v>
      </c>
      <c r="H232">
        <f>IF(A232&lt;=Calculadora!$F$11,F232-G232,"")</f>
        <v>99386.477952718793</v>
      </c>
      <c r="I232">
        <f>IF(A232&lt;=Calculadora!$F$11,ROUNDUP(A232/12,0),"")</f>
        <v>18</v>
      </c>
      <c r="J232">
        <f>IF(A232&lt;=Calculadora!$F$11,IF(AND(Calculadora!$B$14&gt;0,F232&gt;=Calculadora!$B$14),1,""),"")</f>
        <v>1</v>
      </c>
    </row>
    <row r="233" spans="1:10" x14ac:dyDescent="0.3">
      <c r="A233">
        <v>211</v>
      </c>
      <c r="B233" s="18">
        <f>IF(A233&lt;=Calculadora!$F$11,DATE(YEAR(Calculadora!$B$16),MONTH(Calculadora!$B$16)+A233-1,DAY(Calculadora!$B$16)),"")</f>
        <v>52536</v>
      </c>
      <c r="C233">
        <f>IF(A233&lt;=Calculadora!$F$11,F232,"")</f>
        <v>175136.47795271879</v>
      </c>
      <c r="D233" s="17">
        <f>IF(A233&lt;=Calculadora!$F$11,IF(Calculadora!$F$13=1,IF(MOD(A233-1,Calculadora!$F$12)=0,Calculadora!$B$7,0),IF(MOD(A233,Calculadora!$F$12)=0,Calculadora!$B$7,0)),"")</f>
        <v>275</v>
      </c>
      <c r="E233">
        <f>IF(A233&lt;=Calculadora!$F$11,IF(Calculadora!$F$13=1,(C233+D233)*Calculadora!$F$9,C233*Calculadora!$F$9),"")</f>
        <v>1030.1529204303577</v>
      </c>
      <c r="F233">
        <f>IF(A233&lt;=Calculadora!$F$11,IF(Calculadora!$F$13=1,C233+D233+E233,C233+E233+D233),"")</f>
        <v>176441.63087314914</v>
      </c>
      <c r="G233">
        <f>IF(A233&lt;=Calculadora!$F$11,G232+D233,"")</f>
        <v>76025</v>
      </c>
      <c r="H233">
        <f>IF(A233&lt;=Calculadora!$F$11,F233-G233,"")</f>
        <v>100416.63087314914</v>
      </c>
      <c r="I233">
        <f>IF(A233&lt;=Calculadora!$F$11,ROUNDUP(A233/12,0),"")</f>
        <v>18</v>
      </c>
      <c r="J233">
        <f>IF(A233&lt;=Calculadora!$F$11,IF(AND(Calculadora!$B$14&gt;0,F233&gt;=Calculadora!$B$14),1,""),"")</f>
        <v>1</v>
      </c>
    </row>
    <row r="234" spans="1:10" x14ac:dyDescent="0.3">
      <c r="A234">
        <v>212</v>
      </c>
      <c r="B234" s="18">
        <f>IF(A234&lt;=Calculadora!$F$11,DATE(YEAR(Calculadora!$B$16),MONTH(Calculadora!$B$16)+A234-1,DAY(Calculadora!$B$16)),"")</f>
        <v>52566</v>
      </c>
      <c r="C234">
        <f>IF(A234&lt;=Calculadora!$F$11,F233,"")</f>
        <v>176441.63087314914</v>
      </c>
      <c r="D234" s="17">
        <f>IF(A234&lt;=Calculadora!$F$11,IF(Calculadora!$F$13=1,IF(MOD(A234-1,Calculadora!$F$12)=0,Calculadora!$B$7,0),IF(MOD(A234,Calculadora!$F$12)=0,Calculadora!$B$7,0)),"")</f>
        <v>275</v>
      </c>
      <c r="E234">
        <f>IF(A234&lt;=Calculadora!$F$11,IF(Calculadora!$F$13=1,(C234+D234)*Calculadora!$F$9,C234*Calculadora!$F$9),"")</f>
        <v>1037.8298310791631</v>
      </c>
      <c r="F234">
        <f>IF(A234&lt;=Calculadora!$F$11,IF(Calculadora!$F$13=1,C234+D234+E234,C234+E234+D234),"")</f>
        <v>177754.46070422832</v>
      </c>
      <c r="G234">
        <f>IF(A234&lt;=Calculadora!$F$11,G233+D234,"")</f>
        <v>76300</v>
      </c>
      <c r="H234">
        <f>IF(A234&lt;=Calculadora!$F$11,F234-G234,"")</f>
        <v>101454.46070422832</v>
      </c>
      <c r="I234">
        <f>IF(A234&lt;=Calculadora!$F$11,ROUNDUP(A234/12,0),"")</f>
        <v>18</v>
      </c>
      <c r="J234">
        <f>IF(A234&lt;=Calculadora!$F$11,IF(AND(Calculadora!$B$14&gt;0,F234&gt;=Calculadora!$B$14),1,""),"")</f>
        <v>1</v>
      </c>
    </row>
    <row r="235" spans="1:10" x14ac:dyDescent="0.3">
      <c r="A235">
        <v>213</v>
      </c>
      <c r="B235" s="18">
        <f>IF(A235&lt;=Calculadora!$F$11,DATE(YEAR(Calculadora!$B$16),MONTH(Calculadora!$B$16)+A235-1,DAY(Calculadora!$B$16)),"")</f>
        <v>52597</v>
      </c>
      <c r="C235">
        <f>IF(A235&lt;=Calculadora!$F$11,F234,"")</f>
        <v>177754.46070422832</v>
      </c>
      <c r="D235" s="17">
        <f>IF(A235&lt;=Calculadora!$F$11,IF(Calculadora!$F$13=1,IF(MOD(A235-1,Calculadora!$F$12)=0,Calculadora!$B$7,0),IF(MOD(A235,Calculadora!$F$12)=0,Calculadora!$B$7,0)),"")</f>
        <v>275</v>
      </c>
      <c r="E235">
        <f>IF(A235&lt;=Calculadora!$F$11,IF(Calculadora!$F$13=1,(C235+D235)*Calculadora!$F$9,C235*Calculadora!$F$9),"")</f>
        <v>1045.551897323292</v>
      </c>
      <c r="F235">
        <f>IF(A235&lt;=Calculadora!$F$11,IF(Calculadora!$F$13=1,C235+D235+E235,C235+E235+D235),"")</f>
        <v>179075.0126015516</v>
      </c>
      <c r="G235">
        <f>IF(A235&lt;=Calculadora!$F$11,G234+D235,"")</f>
        <v>76575</v>
      </c>
      <c r="H235">
        <f>IF(A235&lt;=Calculadora!$F$11,F235-G235,"")</f>
        <v>102500.0126015516</v>
      </c>
      <c r="I235">
        <f>IF(A235&lt;=Calculadora!$F$11,ROUNDUP(A235/12,0),"")</f>
        <v>18</v>
      </c>
      <c r="J235">
        <f>IF(A235&lt;=Calculadora!$F$11,IF(AND(Calculadora!$B$14&gt;0,F235&gt;=Calculadora!$B$14),1,""),"")</f>
        <v>1</v>
      </c>
    </row>
    <row r="236" spans="1:10" x14ac:dyDescent="0.3">
      <c r="A236">
        <v>214</v>
      </c>
      <c r="B236" s="18">
        <f>IF(A236&lt;=Calculadora!$F$11,DATE(YEAR(Calculadora!$B$16),MONTH(Calculadora!$B$16)+A236-1,DAY(Calculadora!$B$16)),"")</f>
        <v>52628</v>
      </c>
      <c r="C236">
        <f>IF(A236&lt;=Calculadora!$F$11,F235,"")</f>
        <v>179075.0126015516</v>
      </c>
      <c r="D236" s="17">
        <f>IF(A236&lt;=Calculadora!$F$11,IF(Calculadora!$F$13=1,IF(MOD(A236-1,Calculadora!$F$12)=0,Calculadora!$B$7,0),IF(MOD(A236,Calculadora!$F$12)=0,Calculadora!$B$7,0)),"")</f>
        <v>275</v>
      </c>
      <c r="E236">
        <f>IF(A236&lt;=Calculadora!$F$11,IF(Calculadora!$F$13=1,(C236+D236)*Calculadora!$F$9,C236*Calculadora!$F$9),"")</f>
        <v>1053.3193847679961</v>
      </c>
      <c r="F236">
        <f>IF(A236&lt;=Calculadora!$F$11,IF(Calculadora!$F$13=1,C236+D236+E236,C236+E236+D236),"")</f>
        <v>180403.33198631959</v>
      </c>
      <c r="G236">
        <f>IF(A236&lt;=Calculadora!$F$11,G235+D236,"")</f>
        <v>76850</v>
      </c>
      <c r="H236">
        <f>IF(A236&lt;=Calculadora!$F$11,F236-G236,"")</f>
        <v>103553.33198631959</v>
      </c>
      <c r="I236">
        <f>IF(A236&lt;=Calculadora!$F$11,ROUNDUP(A236/12,0),"")</f>
        <v>18</v>
      </c>
      <c r="J236">
        <f>IF(A236&lt;=Calculadora!$F$11,IF(AND(Calculadora!$B$14&gt;0,F236&gt;=Calculadora!$B$14),1,""),"")</f>
        <v>1</v>
      </c>
    </row>
    <row r="237" spans="1:10" x14ac:dyDescent="0.3">
      <c r="A237">
        <v>215</v>
      </c>
      <c r="B237" s="18">
        <f>IF(A237&lt;=Calculadora!$F$11,DATE(YEAR(Calculadora!$B$16),MONTH(Calculadora!$B$16)+A237-1,DAY(Calculadora!$B$16)),"")</f>
        <v>52657</v>
      </c>
      <c r="C237">
        <f>IF(A237&lt;=Calculadora!$F$11,F236,"")</f>
        <v>180403.33198631959</v>
      </c>
      <c r="D237" s="17">
        <f>IF(A237&lt;=Calculadora!$F$11,IF(Calculadora!$F$13=1,IF(MOD(A237-1,Calculadora!$F$12)=0,Calculadora!$B$7,0),IF(MOD(A237,Calculadora!$F$12)=0,Calculadora!$B$7,0)),"")</f>
        <v>275</v>
      </c>
      <c r="E237">
        <f>IF(A237&lt;=Calculadora!$F$11,IF(Calculadora!$F$13=1,(C237+D237)*Calculadora!$F$9,C237*Calculadora!$F$9),"")</f>
        <v>1061.1325605808179</v>
      </c>
      <c r="F237">
        <f>IF(A237&lt;=Calculadora!$F$11,IF(Calculadora!$F$13=1,C237+D237+E237,C237+E237+D237),"")</f>
        <v>181739.46454690042</v>
      </c>
      <c r="G237">
        <f>IF(A237&lt;=Calculadora!$F$11,G236+D237,"")</f>
        <v>77125</v>
      </c>
      <c r="H237">
        <f>IF(A237&lt;=Calculadora!$F$11,F237-G237,"")</f>
        <v>104614.46454690042</v>
      </c>
      <c r="I237">
        <f>IF(A237&lt;=Calculadora!$F$11,ROUNDUP(A237/12,0),"")</f>
        <v>18</v>
      </c>
      <c r="J237">
        <f>IF(A237&lt;=Calculadora!$F$11,IF(AND(Calculadora!$B$14&gt;0,F237&gt;=Calculadora!$B$14),1,""),"")</f>
        <v>1</v>
      </c>
    </row>
    <row r="238" spans="1:10" x14ac:dyDescent="0.3">
      <c r="A238">
        <v>216</v>
      </c>
      <c r="B238" s="18">
        <f>IF(A238&lt;=Calculadora!$F$11,DATE(YEAR(Calculadora!$B$16),MONTH(Calculadora!$B$16)+A238-1,DAY(Calculadora!$B$16)),"")</f>
        <v>52688</v>
      </c>
      <c r="C238">
        <f>IF(A238&lt;=Calculadora!$F$11,F237,"")</f>
        <v>181739.46454690042</v>
      </c>
      <c r="D238" s="17">
        <f>IF(A238&lt;=Calculadora!$F$11,IF(Calculadora!$F$13=1,IF(MOD(A238-1,Calculadora!$F$12)=0,Calculadora!$B$7,0),IF(MOD(A238,Calculadora!$F$12)=0,Calculadora!$B$7,0)),"")</f>
        <v>275</v>
      </c>
      <c r="E238">
        <f>IF(A238&lt;=Calculadora!$F$11,IF(Calculadora!$F$13=1,(C238+D238)*Calculadora!$F$9,C238*Calculadora!$F$9),"")</f>
        <v>1068.99169350078</v>
      </c>
      <c r="F238">
        <f>IF(A238&lt;=Calculadora!$F$11,IF(Calculadora!$F$13=1,C238+D238+E238,C238+E238+D238),"")</f>
        <v>183083.4562404012</v>
      </c>
      <c r="G238">
        <f>IF(A238&lt;=Calculadora!$F$11,G237+D238,"")</f>
        <v>77400</v>
      </c>
      <c r="H238">
        <f>IF(A238&lt;=Calculadora!$F$11,F238-G238,"")</f>
        <v>105683.4562404012</v>
      </c>
      <c r="I238">
        <f>IF(A238&lt;=Calculadora!$F$11,ROUNDUP(A238/12,0),"")</f>
        <v>18</v>
      </c>
      <c r="J238">
        <f>IF(A238&lt;=Calculadora!$F$11,IF(AND(Calculadora!$B$14&gt;0,F238&gt;=Calculadora!$B$14),1,""),"")</f>
        <v>1</v>
      </c>
    </row>
    <row r="239" spans="1:10" x14ac:dyDescent="0.3">
      <c r="A239">
        <v>217</v>
      </c>
      <c r="B239" s="18">
        <f>IF(A239&lt;=Calculadora!$F$11,DATE(YEAR(Calculadora!$B$16),MONTH(Calculadora!$B$16)+A239-1,DAY(Calculadora!$B$16)),"")</f>
        <v>52718</v>
      </c>
      <c r="C239">
        <f>IF(A239&lt;=Calculadora!$F$11,F238,"")</f>
        <v>183083.4562404012</v>
      </c>
      <c r="D239" s="17">
        <f>IF(A239&lt;=Calculadora!$F$11,IF(Calculadora!$F$13=1,IF(MOD(A239-1,Calculadora!$F$12)=0,Calculadora!$B$7,0),IF(MOD(A239,Calculadora!$F$12)=0,Calculadora!$B$7,0)),"")</f>
        <v>275</v>
      </c>
      <c r="E239">
        <f>IF(A239&lt;=Calculadora!$F$11,IF(Calculadora!$F$13=1,(C239+D239)*Calculadora!$F$9,C239*Calculadora!$F$9),"")</f>
        <v>1076.8970538476276</v>
      </c>
      <c r="F239">
        <f>IF(A239&lt;=Calculadora!$F$11,IF(Calculadora!$F$13=1,C239+D239+E239,C239+E239+D239),"")</f>
        <v>184435.35329424881</v>
      </c>
      <c r="G239">
        <f>IF(A239&lt;=Calculadora!$F$11,G238+D239,"")</f>
        <v>77675</v>
      </c>
      <c r="H239">
        <f>IF(A239&lt;=Calculadora!$F$11,F239-G239,"")</f>
        <v>106760.35329424881</v>
      </c>
      <c r="I239">
        <f>IF(A239&lt;=Calculadora!$F$11,ROUNDUP(A239/12,0),"")</f>
        <v>19</v>
      </c>
      <c r="J239">
        <f>IF(A239&lt;=Calculadora!$F$11,IF(AND(Calculadora!$B$14&gt;0,F239&gt;=Calculadora!$B$14),1,""),"")</f>
        <v>1</v>
      </c>
    </row>
    <row r="240" spans="1:10" x14ac:dyDescent="0.3">
      <c r="A240">
        <v>218</v>
      </c>
      <c r="B240" s="18">
        <f>IF(A240&lt;=Calculadora!$F$11,DATE(YEAR(Calculadora!$B$16),MONTH(Calculadora!$B$16)+A240-1,DAY(Calculadora!$B$16)),"")</f>
        <v>52749</v>
      </c>
      <c r="C240">
        <f>IF(A240&lt;=Calculadora!$F$11,F239,"")</f>
        <v>184435.35329424881</v>
      </c>
      <c r="D240" s="17">
        <f>IF(A240&lt;=Calculadora!$F$11,IF(Calculadora!$F$13=1,IF(MOD(A240-1,Calculadora!$F$12)=0,Calculadora!$B$7,0),IF(MOD(A240,Calculadora!$F$12)=0,Calculadora!$B$7,0)),"")</f>
        <v>275</v>
      </c>
      <c r="E240">
        <f>IF(A240&lt;=Calculadora!$F$11,IF(Calculadora!$F$13=1,(C240+D240)*Calculadora!$F$9,C240*Calculadora!$F$9),"")</f>
        <v>1084.8489135311272</v>
      </c>
      <c r="F240">
        <f>IF(A240&lt;=Calculadora!$F$11,IF(Calculadora!$F$13=1,C240+D240+E240,C240+E240+D240),"")</f>
        <v>185795.20220777995</v>
      </c>
      <c r="G240">
        <f>IF(A240&lt;=Calculadora!$F$11,G239+D240,"")</f>
        <v>77950</v>
      </c>
      <c r="H240">
        <f>IF(A240&lt;=Calculadora!$F$11,F240-G240,"")</f>
        <v>107845.20220777995</v>
      </c>
      <c r="I240">
        <f>IF(A240&lt;=Calculadora!$F$11,ROUNDUP(A240/12,0),"")</f>
        <v>19</v>
      </c>
      <c r="J240">
        <f>IF(A240&lt;=Calculadora!$F$11,IF(AND(Calculadora!$B$14&gt;0,F240&gt;=Calculadora!$B$14),1,""),"")</f>
        <v>1</v>
      </c>
    </row>
    <row r="241" spans="1:10" x14ac:dyDescent="0.3">
      <c r="A241">
        <v>219</v>
      </c>
      <c r="B241" s="18">
        <f>IF(A241&lt;=Calculadora!$F$11,DATE(YEAR(Calculadora!$B$16),MONTH(Calculadora!$B$16)+A241-1,DAY(Calculadora!$B$16)),"")</f>
        <v>52779</v>
      </c>
      <c r="C241">
        <f>IF(A241&lt;=Calculadora!$F$11,F240,"")</f>
        <v>185795.20220777995</v>
      </c>
      <c r="D241" s="17">
        <f>IF(A241&lt;=Calculadora!$F$11,IF(Calculadora!$F$13=1,IF(MOD(A241-1,Calculadora!$F$12)=0,Calculadora!$B$7,0),IF(MOD(A241,Calculadora!$F$12)=0,Calculadora!$B$7,0)),"")</f>
        <v>275</v>
      </c>
      <c r="E241">
        <f>IF(A241&lt;=Calculadora!$F$11,IF(Calculadora!$F$13=1,(C241+D241)*Calculadora!$F$9,C241*Calculadora!$F$9),"")</f>
        <v>1092.8475460604186</v>
      </c>
      <c r="F241">
        <f>IF(A241&lt;=Calculadora!$F$11,IF(Calculadora!$F$13=1,C241+D241+E241,C241+E241+D241),"")</f>
        <v>187163.04975384037</v>
      </c>
      <c r="G241">
        <f>IF(A241&lt;=Calculadora!$F$11,G240+D241,"")</f>
        <v>78225</v>
      </c>
      <c r="H241">
        <f>IF(A241&lt;=Calculadora!$F$11,F241-G241,"")</f>
        <v>108938.04975384037</v>
      </c>
      <c r="I241">
        <f>IF(A241&lt;=Calculadora!$F$11,ROUNDUP(A241/12,0),"")</f>
        <v>19</v>
      </c>
      <c r="J241">
        <f>IF(A241&lt;=Calculadora!$F$11,IF(AND(Calculadora!$B$14&gt;0,F241&gt;=Calculadora!$B$14),1,""),"")</f>
        <v>1</v>
      </c>
    </row>
    <row r="242" spans="1:10" x14ac:dyDescent="0.3">
      <c r="A242">
        <v>220</v>
      </c>
      <c r="B242" s="18">
        <f>IF(A242&lt;=Calculadora!$F$11,DATE(YEAR(Calculadora!$B$16),MONTH(Calculadora!$B$16)+A242-1,DAY(Calculadora!$B$16)),"")</f>
        <v>52810</v>
      </c>
      <c r="C242">
        <f>IF(A242&lt;=Calculadora!$F$11,F241,"")</f>
        <v>187163.04975384037</v>
      </c>
      <c r="D242" s="17">
        <f>IF(A242&lt;=Calculadora!$F$11,IF(Calculadora!$F$13=1,IF(MOD(A242-1,Calculadora!$F$12)=0,Calculadora!$B$7,0),IF(MOD(A242,Calculadora!$F$12)=0,Calculadora!$B$7,0)),"")</f>
        <v>275</v>
      </c>
      <c r="E242">
        <f>IF(A242&lt;=Calculadora!$F$11,IF(Calculadora!$F$13=1,(C242+D242)*Calculadora!$F$9,C242*Calculadora!$F$9),"")</f>
        <v>1100.8932265534227</v>
      </c>
      <c r="F242">
        <f>IF(A242&lt;=Calculadora!$F$11,IF(Calculadora!$F$13=1,C242+D242+E242,C242+E242+D242),"")</f>
        <v>188538.9429803938</v>
      </c>
      <c r="G242">
        <f>IF(A242&lt;=Calculadora!$F$11,G241+D242,"")</f>
        <v>78500</v>
      </c>
      <c r="H242">
        <f>IF(A242&lt;=Calculadora!$F$11,F242-G242,"")</f>
        <v>110038.9429803938</v>
      </c>
      <c r="I242">
        <f>IF(A242&lt;=Calculadora!$F$11,ROUNDUP(A242/12,0),"")</f>
        <v>19</v>
      </c>
      <c r="J242">
        <f>IF(A242&lt;=Calculadora!$F$11,IF(AND(Calculadora!$B$14&gt;0,F242&gt;=Calculadora!$B$14),1,""),"")</f>
        <v>1</v>
      </c>
    </row>
    <row r="243" spans="1:10" x14ac:dyDescent="0.3">
      <c r="A243">
        <v>221</v>
      </c>
      <c r="B243" s="18">
        <f>IF(A243&lt;=Calculadora!$F$11,DATE(YEAR(Calculadora!$B$16),MONTH(Calculadora!$B$16)+A243-1,DAY(Calculadora!$B$16)),"")</f>
        <v>52841</v>
      </c>
      <c r="C243">
        <f>IF(A243&lt;=Calculadora!$F$11,F242,"")</f>
        <v>188538.9429803938</v>
      </c>
      <c r="D243" s="17">
        <f>IF(A243&lt;=Calculadora!$F$11,IF(Calculadora!$F$13=1,IF(MOD(A243-1,Calculadora!$F$12)=0,Calculadora!$B$7,0),IF(MOD(A243,Calculadora!$F$12)=0,Calculadora!$B$7,0)),"")</f>
        <v>275</v>
      </c>
      <c r="E243">
        <f>IF(A243&lt;=Calculadora!$F$11,IF(Calculadora!$F$13=1,(C243+D243)*Calculadora!$F$9,C243*Calculadora!$F$9),"")</f>
        <v>1108.9862317463044</v>
      </c>
      <c r="F243">
        <f>IF(A243&lt;=Calculadora!$F$11,IF(Calculadora!$F$13=1,C243+D243+E243,C243+E243+D243),"")</f>
        <v>189922.92921214009</v>
      </c>
      <c r="G243">
        <f>IF(A243&lt;=Calculadora!$F$11,G242+D243,"")</f>
        <v>78775</v>
      </c>
      <c r="H243">
        <f>IF(A243&lt;=Calculadora!$F$11,F243-G243,"")</f>
        <v>111147.92921214009</v>
      </c>
      <c r="I243">
        <f>IF(A243&lt;=Calculadora!$F$11,ROUNDUP(A243/12,0),"")</f>
        <v>19</v>
      </c>
      <c r="J243">
        <f>IF(A243&lt;=Calculadora!$F$11,IF(AND(Calculadora!$B$14&gt;0,F243&gt;=Calculadora!$B$14),1,""),"")</f>
        <v>1</v>
      </c>
    </row>
    <row r="244" spans="1:10" x14ac:dyDescent="0.3">
      <c r="A244">
        <v>222</v>
      </c>
      <c r="B244" s="18">
        <f>IF(A244&lt;=Calculadora!$F$11,DATE(YEAR(Calculadora!$B$16),MONTH(Calculadora!$B$16)+A244-1,DAY(Calculadora!$B$16)),"")</f>
        <v>52871</v>
      </c>
      <c r="C244">
        <f>IF(A244&lt;=Calculadora!$F$11,F243,"")</f>
        <v>189922.92921214009</v>
      </c>
      <c r="D244" s="17">
        <f>IF(A244&lt;=Calculadora!$F$11,IF(Calculadora!$F$13=1,IF(MOD(A244-1,Calculadora!$F$12)=0,Calculadora!$B$7,0),IF(MOD(A244,Calculadora!$F$12)=0,Calculadora!$B$7,0)),"")</f>
        <v>275</v>
      </c>
      <c r="E244">
        <f>IF(A244&lt;=Calculadora!$F$11,IF(Calculadora!$F$13=1,(C244+D244)*Calculadora!$F$9,C244*Calculadora!$F$9),"")</f>
        <v>1117.1268400029905</v>
      </c>
      <c r="F244">
        <f>IF(A244&lt;=Calculadora!$F$11,IF(Calculadora!$F$13=1,C244+D244+E244,C244+E244+D244),"")</f>
        <v>191315.05605214307</v>
      </c>
      <c r="G244">
        <f>IF(A244&lt;=Calculadora!$F$11,G243+D244,"")</f>
        <v>79050</v>
      </c>
      <c r="H244">
        <f>IF(A244&lt;=Calculadora!$F$11,F244-G244,"")</f>
        <v>112265.05605214307</v>
      </c>
      <c r="I244">
        <f>IF(A244&lt;=Calculadora!$F$11,ROUNDUP(A244/12,0),"")</f>
        <v>19</v>
      </c>
      <c r="J244">
        <f>IF(A244&lt;=Calculadora!$F$11,IF(AND(Calculadora!$B$14&gt;0,F244&gt;=Calculadora!$B$14),1,""),"")</f>
        <v>1</v>
      </c>
    </row>
    <row r="245" spans="1:10" x14ac:dyDescent="0.3">
      <c r="A245">
        <v>223</v>
      </c>
      <c r="B245" t="str">
        <f>IF(A245&lt;=Calculadora!$F$11,DATE(YEAR(Calculadora!$B$16),MONTH(Calculadora!$B$16)+A245-1,DAY(Calculadora!$B$16)),"")</f>
        <v/>
      </c>
      <c r="C245" t="str">
        <f>IF(A245&lt;=Calculadora!$F$11,F244,"")</f>
        <v/>
      </c>
      <c r="D245" t="str">
        <f>IF(A245&lt;=Calculadora!$F$11,IF(Calculadora!$F$13=1,IF(MOD(A245-1,Calculadora!$F$12)=0,Calculadora!$B$7,0),IF(MOD(A245,Calculadora!$F$12)=0,Calculadora!$B$7,0)),"")</f>
        <v/>
      </c>
      <c r="E245" t="str">
        <f>IF(A245&lt;=Calculadora!$F$11,IF(Calculadora!$F$13=1,(C245+D245)*Calculadora!$F$9,C245*Calculadora!$F$9),"")</f>
        <v/>
      </c>
      <c r="F245" t="str">
        <f>IF(A245&lt;=Calculadora!$F$11,IF(Calculadora!$F$13=1,C245+D245+E245,C245+E245+D245),"")</f>
        <v/>
      </c>
      <c r="G245" t="str">
        <f>IF(A245&lt;=Calculadora!$F$11,G244+D245,"")</f>
        <v/>
      </c>
      <c r="H245" t="str">
        <f>IF(A245&lt;=Calculadora!$F$11,F245-G245,"")</f>
        <v/>
      </c>
      <c r="I245" t="str">
        <f>IF(A245&lt;=Calculadora!$F$11,ROUNDUP(A245/12,0),"")</f>
        <v/>
      </c>
      <c r="J245" t="str">
        <f>IF(A245&lt;=Calculadora!$F$11,IF(AND(Calculadora!$B$14&gt;0,F245&gt;=Calculadora!$B$14),1,""),"")</f>
        <v/>
      </c>
    </row>
    <row r="246" spans="1:10" x14ac:dyDescent="0.3">
      <c r="A246">
        <v>224</v>
      </c>
      <c r="B246" t="str">
        <f>IF(A246&lt;=Calculadora!$F$11,DATE(YEAR(Calculadora!$B$16),MONTH(Calculadora!$B$16)+A246-1,DAY(Calculadora!$B$16)),"")</f>
        <v/>
      </c>
      <c r="C246" t="str">
        <f>IF(A246&lt;=Calculadora!$F$11,F245,"")</f>
        <v/>
      </c>
      <c r="D246" t="str">
        <f>IF(A246&lt;=Calculadora!$F$11,IF(Calculadora!$F$13=1,IF(MOD(A246-1,Calculadora!$F$12)=0,Calculadora!$B$7,0),IF(MOD(A246,Calculadora!$F$12)=0,Calculadora!$B$7,0)),"")</f>
        <v/>
      </c>
      <c r="E246" t="str">
        <f>IF(A246&lt;=Calculadora!$F$11,IF(Calculadora!$F$13=1,(C246+D246)*Calculadora!$F$9,C246*Calculadora!$F$9),"")</f>
        <v/>
      </c>
      <c r="F246" t="str">
        <f>IF(A246&lt;=Calculadora!$F$11,IF(Calculadora!$F$13=1,C246+D246+E246,C246+E246+D246),"")</f>
        <v/>
      </c>
      <c r="G246" t="str">
        <f>IF(A246&lt;=Calculadora!$F$11,G245+D246,"")</f>
        <v/>
      </c>
      <c r="H246" t="str">
        <f>IF(A246&lt;=Calculadora!$F$11,F246-G246,"")</f>
        <v/>
      </c>
      <c r="I246" t="str">
        <f>IF(A246&lt;=Calculadora!$F$11,ROUNDUP(A246/12,0),"")</f>
        <v/>
      </c>
      <c r="J246" t="str">
        <f>IF(A246&lt;=Calculadora!$F$11,IF(AND(Calculadora!$B$14&gt;0,F246&gt;=Calculadora!$B$14),1,""),"")</f>
        <v/>
      </c>
    </row>
    <row r="247" spans="1:10" x14ac:dyDescent="0.3">
      <c r="A247">
        <v>225</v>
      </c>
      <c r="B247" t="str">
        <f>IF(A247&lt;=Calculadora!$F$11,DATE(YEAR(Calculadora!$B$16),MONTH(Calculadora!$B$16)+A247-1,DAY(Calculadora!$B$16)),"")</f>
        <v/>
      </c>
      <c r="C247" t="str">
        <f>IF(A247&lt;=Calculadora!$F$11,F246,"")</f>
        <v/>
      </c>
      <c r="D247" t="str">
        <f>IF(A247&lt;=Calculadora!$F$11,IF(Calculadora!$F$13=1,IF(MOD(A247-1,Calculadora!$F$12)=0,Calculadora!$B$7,0),IF(MOD(A247,Calculadora!$F$12)=0,Calculadora!$B$7,0)),"")</f>
        <v/>
      </c>
      <c r="E247" t="str">
        <f>IF(A247&lt;=Calculadora!$F$11,IF(Calculadora!$F$13=1,(C247+D247)*Calculadora!$F$9,C247*Calculadora!$F$9),"")</f>
        <v/>
      </c>
      <c r="F247" t="str">
        <f>IF(A247&lt;=Calculadora!$F$11,IF(Calculadora!$F$13=1,C247+D247+E247,C247+E247+D247),"")</f>
        <v/>
      </c>
      <c r="G247" t="str">
        <f>IF(A247&lt;=Calculadora!$F$11,G246+D247,"")</f>
        <v/>
      </c>
      <c r="H247" t="str">
        <f>IF(A247&lt;=Calculadora!$F$11,F247-G247,"")</f>
        <v/>
      </c>
      <c r="I247" t="str">
        <f>IF(A247&lt;=Calculadora!$F$11,ROUNDUP(A247/12,0),"")</f>
        <v/>
      </c>
      <c r="J247" t="str">
        <f>IF(A247&lt;=Calculadora!$F$11,IF(AND(Calculadora!$B$14&gt;0,F247&gt;=Calculadora!$B$14),1,""),"")</f>
        <v/>
      </c>
    </row>
    <row r="248" spans="1:10" x14ac:dyDescent="0.3">
      <c r="A248">
        <v>226</v>
      </c>
      <c r="B248" t="str">
        <f>IF(A248&lt;=Calculadora!$F$11,DATE(YEAR(Calculadora!$B$16),MONTH(Calculadora!$B$16)+A248-1,DAY(Calculadora!$B$16)),"")</f>
        <v/>
      </c>
      <c r="C248" t="str">
        <f>IF(A248&lt;=Calculadora!$F$11,F247,"")</f>
        <v/>
      </c>
      <c r="D248" t="str">
        <f>IF(A248&lt;=Calculadora!$F$11,IF(Calculadora!$F$13=1,IF(MOD(A248-1,Calculadora!$F$12)=0,Calculadora!$B$7,0),IF(MOD(A248,Calculadora!$F$12)=0,Calculadora!$B$7,0)),"")</f>
        <v/>
      </c>
      <c r="E248" t="str">
        <f>IF(A248&lt;=Calculadora!$F$11,IF(Calculadora!$F$13=1,(C248+D248)*Calculadora!$F$9,C248*Calculadora!$F$9),"")</f>
        <v/>
      </c>
      <c r="F248" t="str">
        <f>IF(A248&lt;=Calculadora!$F$11,IF(Calculadora!$F$13=1,C248+D248+E248,C248+E248+D248),"")</f>
        <v/>
      </c>
      <c r="G248" t="str">
        <f>IF(A248&lt;=Calculadora!$F$11,G247+D248,"")</f>
        <v/>
      </c>
      <c r="H248" t="str">
        <f>IF(A248&lt;=Calculadora!$F$11,F248-G248,"")</f>
        <v/>
      </c>
      <c r="I248" t="str">
        <f>IF(A248&lt;=Calculadora!$F$11,ROUNDUP(A248/12,0),"")</f>
        <v/>
      </c>
      <c r="J248" t="str">
        <f>IF(A248&lt;=Calculadora!$F$11,IF(AND(Calculadora!$B$14&gt;0,F248&gt;=Calculadora!$B$14),1,""),"")</f>
        <v/>
      </c>
    </row>
    <row r="249" spans="1:10" x14ac:dyDescent="0.3">
      <c r="A249">
        <v>227</v>
      </c>
      <c r="B249" t="str">
        <f>IF(A249&lt;=Calculadora!$F$11,DATE(YEAR(Calculadora!$B$16),MONTH(Calculadora!$B$16)+A249-1,DAY(Calculadora!$B$16)),"")</f>
        <v/>
      </c>
      <c r="C249" t="str">
        <f>IF(A249&lt;=Calculadora!$F$11,F248,"")</f>
        <v/>
      </c>
      <c r="D249" t="str">
        <f>IF(A249&lt;=Calculadora!$F$11,IF(Calculadora!$F$13=1,IF(MOD(A249-1,Calculadora!$F$12)=0,Calculadora!$B$7,0),IF(MOD(A249,Calculadora!$F$12)=0,Calculadora!$B$7,0)),"")</f>
        <v/>
      </c>
      <c r="E249" t="str">
        <f>IF(A249&lt;=Calculadora!$F$11,IF(Calculadora!$F$13=1,(C249+D249)*Calculadora!$F$9,C249*Calculadora!$F$9),"")</f>
        <v/>
      </c>
      <c r="F249" t="str">
        <f>IF(A249&lt;=Calculadora!$F$11,IF(Calculadora!$F$13=1,C249+D249+E249,C249+E249+D249),"")</f>
        <v/>
      </c>
      <c r="G249" t="str">
        <f>IF(A249&lt;=Calculadora!$F$11,G248+D249,"")</f>
        <v/>
      </c>
      <c r="H249" t="str">
        <f>IF(A249&lt;=Calculadora!$F$11,F249-G249,"")</f>
        <v/>
      </c>
      <c r="I249" t="str">
        <f>IF(A249&lt;=Calculadora!$F$11,ROUNDUP(A249/12,0),"")</f>
        <v/>
      </c>
      <c r="J249" t="str">
        <f>IF(A249&lt;=Calculadora!$F$11,IF(AND(Calculadora!$B$14&gt;0,F249&gt;=Calculadora!$B$14),1,""),"")</f>
        <v/>
      </c>
    </row>
    <row r="250" spans="1:10" x14ac:dyDescent="0.3">
      <c r="A250">
        <v>228</v>
      </c>
      <c r="B250" t="str">
        <f>IF(A250&lt;=Calculadora!$F$11,DATE(YEAR(Calculadora!$B$16),MONTH(Calculadora!$B$16)+A250-1,DAY(Calculadora!$B$16)),"")</f>
        <v/>
      </c>
      <c r="C250" t="str">
        <f>IF(A250&lt;=Calculadora!$F$11,F249,"")</f>
        <v/>
      </c>
      <c r="D250" t="str">
        <f>IF(A250&lt;=Calculadora!$F$11,IF(Calculadora!$F$13=1,IF(MOD(A250-1,Calculadora!$F$12)=0,Calculadora!$B$7,0),IF(MOD(A250,Calculadora!$F$12)=0,Calculadora!$B$7,0)),"")</f>
        <v/>
      </c>
      <c r="E250" t="str">
        <f>IF(A250&lt;=Calculadora!$F$11,IF(Calculadora!$F$13=1,(C250+D250)*Calculadora!$F$9,C250*Calculadora!$F$9),"")</f>
        <v/>
      </c>
      <c r="F250" t="str">
        <f>IF(A250&lt;=Calculadora!$F$11,IF(Calculadora!$F$13=1,C250+D250+E250,C250+E250+D250),"")</f>
        <v/>
      </c>
      <c r="G250" t="str">
        <f>IF(A250&lt;=Calculadora!$F$11,G249+D250,"")</f>
        <v/>
      </c>
      <c r="H250" t="str">
        <f>IF(A250&lt;=Calculadora!$F$11,F250-G250,"")</f>
        <v/>
      </c>
      <c r="I250" t="str">
        <f>IF(A250&lt;=Calculadora!$F$11,ROUNDUP(A250/12,0),"")</f>
        <v/>
      </c>
      <c r="J250" t="str">
        <f>IF(A250&lt;=Calculadora!$F$11,IF(AND(Calculadora!$B$14&gt;0,F250&gt;=Calculadora!$B$14),1,""),"")</f>
        <v/>
      </c>
    </row>
    <row r="251" spans="1:10" x14ac:dyDescent="0.3">
      <c r="A251">
        <v>229</v>
      </c>
      <c r="B251" t="str">
        <f>IF(A251&lt;=Calculadora!$F$11,DATE(YEAR(Calculadora!$B$16),MONTH(Calculadora!$B$16)+A251-1,DAY(Calculadora!$B$16)),"")</f>
        <v/>
      </c>
      <c r="C251" t="str">
        <f>IF(A251&lt;=Calculadora!$F$11,F250,"")</f>
        <v/>
      </c>
      <c r="D251" t="str">
        <f>IF(A251&lt;=Calculadora!$F$11,IF(Calculadora!$F$13=1,IF(MOD(A251-1,Calculadora!$F$12)=0,Calculadora!$B$7,0),IF(MOD(A251,Calculadora!$F$12)=0,Calculadora!$B$7,0)),"")</f>
        <v/>
      </c>
      <c r="E251" t="str">
        <f>IF(A251&lt;=Calculadora!$F$11,IF(Calculadora!$F$13=1,(C251+D251)*Calculadora!$F$9,C251*Calculadora!$F$9),"")</f>
        <v/>
      </c>
      <c r="F251" t="str">
        <f>IF(A251&lt;=Calculadora!$F$11,IF(Calculadora!$F$13=1,C251+D251+E251,C251+E251+D251),"")</f>
        <v/>
      </c>
      <c r="G251" t="str">
        <f>IF(A251&lt;=Calculadora!$F$11,G250+D251,"")</f>
        <v/>
      </c>
      <c r="H251" t="str">
        <f>IF(A251&lt;=Calculadora!$F$11,F251-G251,"")</f>
        <v/>
      </c>
      <c r="I251" t="str">
        <f>IF(A251&lt;=Calculadora!$F$11,ROUNDUP(A251/12,0),"")</f>
        <v/>
      </c>
      <c r="J251" t="str">
        <f>IF(A251&lt;=Calculadora!$F$11,IF(AND(Calculadora!$B$14&gt;0,F251&gt;=Calculadora!$B$14),1,""),"")</f>
        <v/>
      </c>
    </row>
    <row r="252" spans="1:10" x14ac:dyDescent="0.3">
      <c r="A252">
        <v>230</v>
      </c>
      <c r="B252" t="str">
        <f>IF(A252&lt;=Calculadora!$F$11,DATE(YEAR(Calculadora!$B$16),MONTH(Calculadora!$B$16)+A252-1,DAY(Calculadora!$B$16)),"")</f>
        <v/>
      </c>
      <c r="C252" t="str">
        <f>IF(A252&lt;=Calculadora!$F$11,F251,"")</f>
        <v/>
      </c>
      <c r="D252" t="str">
        <f>IF(A252&lt;=Calculadora!$F$11,IF(Calculadora!$F$13=1,IF(MOD(A252-1,Calculadora!$F$12)=0,Calculadora!$B$7,0),IF(MOD(A252,Calculadora!$F$12)=0,Calculadora!$B$7,0)),"")</f>
        <v/>
      </c>
      <c r="E252" t="str">
        <f>IF(A252&lt;=Calculadora!$F$11,IF(Calculadora!$F$13=1,(C252+D252)*Calculadora!$F$9,C252*Calculadora!$F$9),"")</f>
        <v/>
      </c>
      <c r="F252" t="str">
        <f>IF(A252&lt;=Calculadora!$F$11,IF(Calculadora!$F$13=1,C252+D252+E252,C252+E252+D252),"")</f>
        <v/>
      </c>
      <c r="G252" t="str">
        <f>IF(A252&lt;=Calculadora!$F$11,G251+D252,"")</f>
        <v/>
      </c>
      <c r="H252" t="str">
        <f>IF(A252&lt;=Calculadora!$F$11,F252-G252,"")</f>
        <v/>
      </c>
      <c r="I252" t="str">
        <f>IF(A252&lt;=Calculadora!$F$11,ROUNDUP(A252/12,0),"")</f>
        <v/>
      </c>
      <c r="J252" t="str">
        <f>IF(A252&lt;=Calculadora!$F$11,IF(AND(Calculadora!$B$14&gt;0,F252&gt;=Calculadora!$B$14),1,""),"")</f>
        <v/>
      </c>
    </row>
    <row r="253" spans="1:10" x14ac:dyDescent="0.3">
      <c r="A253">
        <v>231</v>
      </c>
      <c r="B253" t="str">
        <f>IF(A253&lt;=Calculadora!$F$11,DATE(YEAR(Calculadora!$B$16),MONTH(Calculadora!$B$16)+A253-1,DAY(Calculadora!$B$16)),"")</f>
        <v/>
      </c>
      <c r="C253" t="str">
        <f>IF(A253&lt;=Calculadora!$F$11,F252,"")</f>
        <v/>
      </c>
      <c r="D253" t="str">
        <f>IF(A253&lt;=Calculadora!$F$11,IF(Calculadora!$F$13=1,IF(MOD(A253-1,Calculadora!$F$12)=0,Calculadora!$B$7,0),IF(MOD(A253,Calculadora!$F$12)=0,Calculadora!$B$7,0)),"")</f>
        <v/>
      </c>
      <c r="E253" t="str">
        <f>IF(A253&lt;=Calculadora!$F$11,IF(Calculadora!$F$13=1,(C253+D253)*Calculadora!$F$9,C253*Calculadora!$F$9),"")</f>
        <v/>
      </c>
      <c r="F253" t="str">
        <f>IF(A253&lt;=Calculadora!$F$11,IF(Calculadora!$F$13=1,C253+D253+E253,C253+E253+D253),"")</f>
        <v/>
      </c>
      <c r="G253" t="str">
        <f>IF(A253&lt;=Calculadora!$F$11,G252+D253,"")</f>
        <v/>
      </c>
      <c r="H253" t="str">
        <f>IF(A253&lt;=Calculadora!$F$11,F253-G253,"")</f>
        <v/>
      </c>
      <c r="I253" t="str">
        <f>IF(A253&lt;=Calculadora!$F$11,ROUNDUP(A253/12,0),"")</f>
        <v/>
      </c>
      <c r="J253" t="str">
        <f>IF(A253&lt;=Calculadora!$F$11,IF(AND(Calculadora!$B$14&gt;0,F253&gt;=Calculadora!$B$14),1,""),"")</f>
        <v/>
      </c>
    </row>
    <row r="254" spans="1:10" x14ac:dyDescent="0.3">
      <c r="A254">
        <v>232</v>
      </c>
      <c r="B254" t="str">
        <f>IF(A254&lt;=Calculadora!$F$11,DATE(YEAR(Calculadora!$B$16),MONTH(Calculadora!$B$16)+A254-1,DAY(Calculadora!$B$16)),"")</f>
        <v/>
      </c>
      <c r="C254" t="str">
        <f>IF(A254&lt;=Calculadora!$F$11,F253,"")</f>
        <v/>
      </c>
      <c r="D254" t="str">
        <f>IF(A254&lt;=Calculadora!$F$11,IF(Calculadora!$F$13=1,IF(MOD(A254-1,Calculadora!$F$12)=0,Calculadora!$B$7,0),IF(MOD(A254,Calculadora!$F$12)=0,Calculadora!$B$7,0)),"")</f>
        <v/>
      </c>
      <c r="E254" t="str">
        <f>IF(A254&lt;=Calculadora!$F$11,IF(Calculadora!$F$13=1,(C254+D254)*Calculadora!$F$9,C254*Calculadora!$F$9),"")</f>
        <v/>
      </c>
      <c r="F254" t="str">
        <f>IF(A254&lt;=Calculadora!$F$11,IF(Calculadora!$F$13=1,C254+D254+E254,C254+E254+D254),"")</f>
        <v/>
      </c>
      <c r="G254" t="str">
        <f>IF(A254&lt;=Calculadora!$F$11,G253+D254,"")</f>
        <v/>
      </c>
      <c r="H254" t="str">
        <f>IF(A254&lt;=Calculadora!$F$11,F254-G254,"")</f>
        <v/>
      </c>
      <c r="I254" t="str">
        <f>IF(A254&lt;=Calculadora!$F$11,ROUNDUP(A254/12,0),"")</f>
        <v/>
      </c>
      <c r="J254" t="str">
        <f>IF(A254&lt;=Calculadora!$F$11,IF(AND(Calculadora!$B$14&gt;0,F254&gt;=Calculadora!$B$14),1,""),"")</f>
        <v/>
      </c>
    </row>
    <row r="255" spans="1:10" x14ac:dyDescent="0.3">
      <c r="A255">
        <v>233</v>
      </c>
      <c r="B255" t="str">
        <f>IF(A255&lt;=Calculadora!$F$11,DATE(YEAR(Calculadora!$B$16),MONTH(Calculadora!$B$16)+A255-1,DAY(Calculadora!$B$16)),"")</f>
        <v/>
      </c>
      <c r="C255" t="str">
        <f>IF(A255&lt;=Calculadora!$F$11,F254,"")</f>
        <v/>
      </c>
      <c r="D255" t="str">
        <f>IF(A255&lt;=Calculadora!$F$11,IF(Calculadora!$F$13=1,IF(MOD(A255-1,Calculadora!$F$12)=0,Calculadora!$B$7,0),IF(MOD(A255,Calculadora!$F$12)=0,Calculadora!$B$7,0)),"")</f>
        <v/>
      </c>
      <c r="E255" t="str">
        <f>IF(A255&lt;=Calculadora!$F$11,IF(Calculadora!$F$13=1,(C255+D255)*Calculadora!$F$9,C255*Calculadora!$F$9),"")</f>
        <v/>
      </c>
      <c r="F255" t="str">
        <f>IF(A255&lt;=Calculadora!$F$11,IF(Calculadora!$F$13=1,C255+D255+E255,C255+E255+D255),"")</f>
        <v/>
      </c>
      <c r="G255" t="str">
        <f>IF(A255&lt;=Calculadora!$F$11,G254+D255,"")</f>
        <v/>
      </c>
      <c r="H255" t="str">
        <f>IF(A255&lt;=Calculadora!$F$11,F255-G255,"")</f>
        <v/>
      </c>
      <c r="I255" t="str">
        <f>IF(A255&lt;=Calculadora!$F$11,ROUNDUP(A255/12,0),"")</f>
        <v/>
      </c>
      <c r="J255" t="str">
        <f>IF(A255&lt;=Calculadora!$F$11,IF(AND(Calculadora!$B$14&gt;0,F255&gt;=Calculadora!$B$14),1,""),"")</f>
        <v/>
      </c>
    </row>
    <row r="256" spans="1:10" x14ac:dyDescent="0.3">
      <c r="A256">
        <v>234</v>
      </c>
      <c r="B256" t="str">
        <f>IF(A256&lt;=Calculadora!$F$11,DATE(YEAR(Calculadora!$B$16),MONTH(Calculadora!$B$16)+A256-1,DAY(Calculadora!$B$16)),"")</f>
        <v/>
      </c>
      <c r="C256" t="str">
        <f>IF(A256&lt;=Calculadora!$F$11,F255,"")</f>
        <v/>
      </c>
      <c r="D256" t="str">
        <f>IF(A256&lt;=Calculadora!$F$11,IF(Calculadora!$F$13=1,IF(MOD(A256-1,Calculadora!$F$12)=0,Calculadora!$B$7,0),IF(MOD(A256,Calculadora!$F$12)=0,Calculadora!$B$7,0)),"")</f>
        <v/>
      </c>
      <c r="E256" t="str">
        <f>IF(A256&lt;=Calculadora!$F$11,IF(Calculadora!$F$13=1,(C256+D256)*Calculadora!$F$9,C256*Calculadora!$F$9),"")</f>
        <v/>
      </c>
      <c r="F256" t="str">
        <f>IF(A256&lt;=Calculadora!$F$11,IF(Calculadora!$F$13=1,C256+D256+E256,C256+E256+D256),"")</f>
        <v/>
      </c>
      <c r="G256" t="str">
        <f>IF(A256&lt;=Calculadora!$F$11,G255+D256,"")</f>
        <v/>
      </c>
      <c r="H256" t="str">
        <f>IF(A256&lt;=Calculadora!$F$11,F256-G256,"")</f>
        <v/>
      </c>
      <c r="I256" t="str">
        <f>IF(A256&lt;=Calculadora!$F$11,ROUNDUP(A256/12,0),"")</f>
        <v/>
      </c>
      <c r="J256" t="str">
        <f>IF(A256&lt;=Calculadora!$F$11,IF(AND(Calculadora!$B$14&gt;0,F256&gt;=Calculadora!$B$14),1,""),"")</f>
        <v/>
      </c>
    </row>
    <row r="257" spans="1:10" x14ac:dyDescent="0.3">
      <c r="A257">
        <v>235</v>
      </c>
      <c r="B257" t="str">
        <f>IF(A257&lt;=Calculadora!$F$11,DATE(YEAR(Calculadora!$B$16),MONTH(Calculadora!$B$16)+A257-1,DAY(Calculadora!$B$16)),"")</f>
        <v/>
      </c>
      <c r="C257" t="str">
        <f>IF(A257&lt;=Calculadora!$F$11,F256,"")</f>
        <v/>
      </c>
      <c r="D257" t="str">
        <f>IF(A257&lt;=Calculadora!$F$11,IF(Calculadora!$F$13=1,IF(MOD(A257-1,Calculadora!$F$12)=0,Calculadora!$B$7,0),IF(MOD(A257,Calculadora!$F$12)=0,Calculadora!$B$7,0)),"")</f>
        <v/>
      </c>
      <c r="E257" t="str">
        <f>IF(A257&lt;=Calculadora!$F$11,IF(Calculadora!$F$13=1,(C257+D257)*Calculadora!$F$9,C257*Calculadora!$F$9),"")</f>
        <v/>
      </c>
      <c r="F257" t="str">
        <f>IF(A257&lt;=Calculadora!$F$11,IF(Calculadora!$F$13=1,C257+D257+E257,C257+E257+D257),"")</f>
        <v/>
      </c>
      <c r="G257" t="str">
        <f>IF(A257&lt;=Calculadora!$F$11,G256+D257,"")</f>
        <v/>
      </c>
      <c r="H257" t="str">
        <f>IF(A257&lt;=Calculadora!$F$11,F257-G257,"")</f>
        <v/>
      </c>
      <c r="I257" t="str">
        <f>IF(A257&lt;=Calculadora!$F$11,ROUNDUP(A257/12,0),"")</f>
        <v/>
      </c>
      <c r="J257" t="str">
        <f>IF(A257&lt;=Calculadora!$F$11,IF(AND(Calculadora!$B$14&gt;0,F257&gt;=Calculadora!$B$14),1,""),"")</f>
        <v/>
      </c>
    </row>
    <row r="258" spans="1:10" x14ac:dyDescent="0.3">
      <c r="A258">
        <v>236</v>
      </c>
      <c r="B258" t="str">
        <f>IF(A258&lt;=Calculadora!$F$11,DATE(YEAR(Calculadora!$B$16),MONTH(Calculadora!$B$16)+A258-1,DAY(Calculadora!$B$16)),"")</f>
        <v/>
      </c>
      <c r="C258" t="str">
        <f>IF(A258&lt;=Calculadora!$F$11,F257,"")</f>
        <v/>
      </c>
      <c r="D258" t="str">
        <f>IF(A258&lt;=Calculadora!$F$11,IF(Calculadora!$F$13=1,IF(MOD(A258-1,Calculadora!$F$12)=0,Calculadora!$B$7,0),IF(MOD(A258,Calculadora!$F$12)=0,Calculadora!$B$7,0)),"")</f>
        <v/>
      </c>
      <c r="E258" t="str">
        <f>IF(A258&lt;=Calculadora!$F$11,IF(Calculadora!$F$13=1,(C258+D258)*Calculadora!$F$9,C258*Calculadora!$F$9),"")</f>
        <v/>
      </c>
      <c r="F258" t="str">
        <f>IF(A258&lt;=Calculadora!$F$11,IF(Calculadora!$F$13=1,C258+D258+E258,C258+E258+D258),"")</f>
        <v/>
      </c>
      <c r="G258" t="str">
        <f>IF(A258&lt;=Calculadora!$F$11,G257+D258,"")</f>
        <v/>
      </c>
      <c r="H258" t="str">
        <f>IF(A258&lt;=Calculadora!$F$11,F258-G258,"")</f>
        <v/>
      </c>
      <c r="I258" t="str">
        <f>IF(A258&lt;=Calculadora!$F$11,ROUNDUP(A258/12,0),"")</f>
        <v/>
      </c>
      <c r="J258" t="str">
        <f>IF(A258&lt;=Calculadora!$F$11,IF(AND(Calculadora!$B$14&gt;0,F258&gt;=Calculadora!$B$14),1,""),"")</f>
        <v/>
      </c>
    </row>
    <row r="259" spans="1:10" x14ac:dyDescent="0.3">
      <c r="A259">
        <v>237</v>
      </c>
      <c r="B259" t="str">
        <f>IF(A259&lt;=Calculadora!$F$11,DATE(YEAR(Calculadora!$B$16),MONTH(Calculadora!$B$16)+A259-1,DAY(Calculadora!$B$16)),"")</f>
        <v/>
      </c>
      <c r="C259" t="str">
        <f>IF(A259&lt;=Calculadora!$F$11,F258,"")</f>
        <v/>
      </c>
      <c r="D259" t="str">
        <f>IF(A259&lt;=Calculadora!$F$11,IF(Calculadora!$F$13=1,IF(MOD(A259-1,Calculadora!$F$12)=0,Calculadora!$B$7,0),IF(MOD(A259,Calculadora!$F$12)=0,Calculadora!$B$7,0)),"")</f>
        <v/>
      </c>
      <c r="E259" t="str">
        <f>IF(A259&lt;=Calculadora!$F$11,IF(Calculadora!$F$13=1,(C259+D259)*Calculadora!$F$9,C259*Calculadora!$F$9),"")</f>
        <v/>
      </c>
      <c r="F259" t="str">
        <f>IF(A259&lt;=Calculadora!$F$11,IF(Calculadora!$F$13=1,C259+D259+E259,C259+E259+D259),"")</f>
        <v/>
      </c>
      <c r="G259" t="str">
        <f>IF(A259&lt;=Calculadora!$F$11,G258+D259,"")</f>
        <v/>
      </c>
      <c r="H259" t="str">
        <f>IF(A259&lt;=Calculadora!$F$11,F259-G259,"")</f>
        <v/>
      </c>
      <c r="I259" t="str">
        <f>IF(A259&lt;=Calculadora!$F$11,ROUNDUP(A259/12,0),"")</f>
        <v/>
      </c>
      <c r="J259" t="str">
        <f>IF(A259&lt;=Calculadora!$F$11,IF(AND(Calculadora!$B$14&gt;0,F259&gt;=Calculadora!$B$14),1,""),"")</f>
        <v/>
      </c>
    </row>
    <row r="260" spans="1:10" x14ac:dyDescent="0.3">
      <c r="A260">
        <v>238</v>
      </c>
      <c r="B260" t="str">
        <f>IF(A260&lt;=Calculadora!$F$11,DATE(YEAR(Calculadora!$B$16),MONTH(Calculadora!$B$16)+A260-1,DAY(Calculadora!$B$16)),"")</f>
        <v/>
      </c>
      <c r="C260" t="str">
        <f>IF(A260&lt;=Calculadora!$F$11,F259,"")</f>
        <v/>
      </c>
      <c r="D260" t="str">
        <f>IF(A260&lt;=Calculadora!$F$11,IF(Calculadora!$F$13=1,IF(MOD(A260-1,Calculadora!$F$12)=0,Calculadora!$B$7,0),IF(MOD(A260,Calculadora!$F$12)=0,Calculadora!$B$7,0)),"")</f>
        <v/>
      </c>
      <c r="E260" t="str">
        <f>IF(A260&lt;=Calculadora!$F$11,IF(Calculadora!$F$13=1,(C260+D260)*Calculadora!$F$9,C260*Calculadora!$F$9),"")</f>
        <v/>
      </c>
      <c r="F260" t="str">
        <f>IF(A260&lt;=Calculadora!$F$11,IF(Calculadora!$F$13=1,C260+D260+E260,C260+E260+D260),"")</f>
        <v/>
      </c>
      <c r="G260" t="str">
        <f>IF(A260&lt;=Calculadora!$F$11,G259+D260,"")</f>
        <v/>
      </c>
      <c r="H260" t="str">
        <f>IF(A260&lt;=Calculadora!$F$11,F260-G260,"")</f>
        <v/>
      </c>
      <c r="I260" t="str">
        <f>IF(A260&lt;=Calculadora!$F$11,ROUNDUP(A260/12,0),"")</f>
        <v/>
      </c>
      <c r="J260" t="str">
        <f>IF(A260&lt;=Calculadora!$F$11,IF(AND(Calculadora!$B$14&gt;0,F260&gt;=Calculadora!$B$14),1,""),"")</f>
        <v/>
      </c>
    </row>
    <row r="261" spans="1:10" x14ac:dyDescent="0.3">
      <c r="A261">
        <v>239</v>
      </c>
      <c r="B261" t="str">
        <f>IF(A261&lt;=Calculadora!$F$11,DATE(YEAR(Calculadora!$B$16),MONTH(Calculadora!$B$16)+A261-1,DAY(Calculadora!$B$16)),"")</f>
        <v/>
      </c>
      <c r="C261" t="str">
        <f>IF(A261&lt;=Calculadora!$F$11,F260,"")</f>
        <v/>
      </c>
      <c r="D261" t="str">
        <f>IF(A261&lt;=Calculadora!$F$11,IF(Calculadora!$F$13=1,IF(MOD(A261-1,Calculadora!$F$12)=0,Calculadora!$B$7,0),IF(MOD(A261,Calculadora!$F$12)=0,Calculadora!$B$7,0)),"")</f>
        <v/>
      </c>
      <c r="E261" t="str">
        <f>IF(A261&lt;=Calculadora!$F$11,IF(Calculadora!$F$13=1,(C261+D261)*Calculadora!$F$9,C261*Calculadora!$F$9),"")</f>
        <v/>
      </c>
      <c r="F261" t="str">
        <f>IF(A261&lt;=Calculadora!$F$11,IF(Calculadora!$F$13=1,C261+D261+E261,C261+E261+D261),"")</f>
        <v/>
      </c>
      <c r="G261" t="str">
        <f>IF(A261&lt;=Calculadora!$F$11,G260+D261,"")</f>
        <v/>
      </c>
      <c r="H261" t="str">
        <f>IF(A261&lt;=Calculadora!$F$11,F261-G261,"")</f>
        <v/>
      </c>
      <c r="I261" t="str">
        <f>IF(A261&lt;=Calculadora!$F$11,ROUNDUP(A261/12,0),"")</f>
        <v/>
      </c>
      <c r="J261" t="str">
        <f>IF(A261&lt;=Calculadora!$F$11,IF(AND(Calculadora!$B$14&gt;0,F261&gt;=Calculadora!$B$14),1,""),"")</f>
        <v/>
      </c>
    </row>
    <row r="262" spans="1:10" x14ac:dyDescent="0.3">
      <c r="A262">
        <v>240</v>
      </c>
      <c r="B262" t="str">
        <f>IF(A262&lt;=Calculadora!$F$11,DATE(YEAR(Calculadora!$B$16),MONTH(Calculadora!$B$16)+A262-1,DAY(Calculadora!$B$16)),"")</f>
        <v/>
      </c>
      <c r="C262" t="str">
        <f>IF(A262&lt;=Calculadora!$F$11,F261,"")</f>
        <v/>
      </c>
      <c r="D262" t="str">
        <f>IF(A262&lt;=Calculadora!$F$11,IF(Calculadora!$F$13=1,IF(MOD(A262-1,Calculadora!$F$12)=0,Calculadora!$B$7,0),IF(MOD(A262,Calculadora!$F$12)=0,Calculadora!$B$7,0)),"")</f>
        <v/>
      </c>
      <c r="E262" t="str">
        <f>IF(A262&lt;=Calculadora!$F$11,IF(Calculadora!$F$13=1,(C262+D262)*Calculadora!$F$9,C262*Calculadora!$F$9),"")</f>
        <v/>
      </c>
      <c r="F262" t="str">
        <f>IF(A262&lt;=Calculadora!$F$11,IF(Calculadora!$F$13=1,C262+D262+E262,C262+E262+D262),"")</f>
        <v/>
      </c>
      <c r="G262" t="str">
        <f>IF(A262&lt;=Calculadora!$F$11,G261+D262,"")</f>
        <v/>
      </c>
      <c r="H262" t="str">
        <f>IF(A262&lt;=Calculadora!$F$11,F262-G262,"")</f>
        <v/>
      </c>
      <c r="I262" t="str">
        <f>IF(A262&lt;=Calculadora!$F$11,ROUNDUP(A262/12,0),"")</f>
        <v/>
      </c>
      <c r="J262" t="str">
        <f>IF(A262&lt;=Calculadora!$F$11,IF(AND(Calculadora!$B$14&gt;0,F262&gt;=Calculadora!$B$14),1,""),"")</f>
        <v/>
      </c>
    </row>
    <row r="263" spans="1:10" x14ac:dyDescent="0.3">
      <c r="A263">
        <v>241</v>
      </c>
      <c r="B263" t="str">
        <f>IF(A263&lt;=Calculadora!$F$11,DATE(YEAR(Calculadora!$B$16),MONTH(Calculadora!$B$16)+A263-1,DAY(Calculadora!$B$16)),"")</f>
        <v/>
      </c>
      <c r="C263" t="str">
        <f>IF(A263&lt;=Calculadora!$F$11,F262,"")</f>
        <v/>
      </c>
      <c r="D263" t="str">
        <f>IF(A263&lt;=Calculadora!$F$11,IF(Calculadora!$F$13=1,IF(MOD(A263-1,Calculadora!$F$12)=0,Calculadora!$B$7,0),IF(MOD(A263,Calculadora!$F$12)=0,Calculadora!$B$7,0)),"")</f>
        <v/>
      </c>
      <c r="E263" t="str">
        <f>IF(A263&lt;=Calculadora!$F$11,IF(Calculadora!$F$13=1,(C263+D263)*Calculadora!$F$9,C263*Calculadora!$F$9),"")</f>
        <v/>
      </c>
      <c r="F263" t="str">
        <f>IF(A263&lt;=Calculadora!$F$11,IF(Calculadora!$F$13=1,C263+D263+E263,C263+E263+D263),"")</f>
        <v/>
      </c>
      <c r="G263" t="str">
        <f>IF(A263&lt;=Calculadora!$F$11,G262+D263,"")</f>
        <v/>
      </c>
      <c r="H263" t="str">
        <f>IF(A263&lt;=Calculadora!$F$11,F263-G263,"")</f>
        <v/>
      </c>
      <c r="I263" t="str">
        <f>IF(A263&lt;=Calculadora!$F$11,ROUNDUP(A263/12,0),"")</f>
        <v/>
      </c>
      <c r="J263" t="str">
        <f>IF(A263&lt;=Calculadora!$F$11,IF(AND(Calculadora!$B$14&gt;0,F263&gt;=Calculadora!$B$14),1,""),"")</f>
        <v/>
      </c>
    </row>
    <row r="264" spans="1:10" x14ac:dyDescent="0.3">
      <c r="A264">
        <v>242</v>
      </c>
      <c r="B264" t="str">
        <f>IF(A264&lt;=Calculadora!$F$11,DATE(YEAR(Calculadora!$B$16),MONTH(Calculadora!$B$16)+A264-1,DAY(Calculadora!$B$16)),"")</f>
        <v/>
      </c>
      <c r="C264" t="str">
        <f>IF(A264&lt;=Calculadora!$F$11,F263,"")</f>
        <v/>
      </c>
      <c r="D264" t="str">
        <f>IF(A264&lt;=Calculadora!$F$11,IF(Calculadora!$F$13=1,IF(MOD(A264-1,Calculadora!$F$12)=0,Calculadora!$B$7,0),IF(MOD(A264,Calculadora!$F$12)=0,Calculadora!$B$7,0)),"")</f>
        <v/>
      </c>
      <c r="E264" t="str">
        <f>IF(A264&lt;=Calculadora!$F$11,IF(Calculadora!$F$13=1,(C264+D264)*Calculadora!$F$9,C264*Calculadora!$F$9),"")</f>
        <v/>
      </c>
      <c r="F264" t="str">
        <f>IF(A264&lt;=Calculadora!$F$11,IF(Calculadora!$F$13=1,C264+D264+E264,C264+E264+D264),"")</f>
        <v/>
      </c>
      <c r="G264" t="str">
        <f>IF(A264&lt;=Calculadora!$F$11,G263+D264,"")</f>
        <v/>
      </c>
      <c r="H264" t="str">
        <f>IF(A264&lt;=Calculadora!$F$11,F264-G264,"")</f>
        <v/>
      </c>
      <c r="I264" t="str">
        <f>IF(A264&lt;=Calculadora!$F$11,ROUNDUP(A264/12,0),"")</f>
        <v/>
      </c>
      <c r="J264" t="str">
        <f>IF(A264&lt;=Calculadora!$F$11,IF(AND(Calculadora!$B$14&gt;0,F264&gt;=Calculadora!$B$14),1,""),"")</f>
        <v/>
      </c>
    </row>
    <row r="265" spans="1:10" x14ac:dyDescent="0.3">
      <c r="A265">
        <v>243</v>
      </c>
      <c r="B265" t="str">
        <f>IF(A265&lt;=Calculadora!$F$11,DATE(YEAR(Calculadora!$B$16),MONTH(Calculadora!$B$16)+A265-1,DAY(Calculadora!$B$16)),"")</f>
        <v/>
      </c>
      <c r="C265" t="str">
        <f>IF(A265&lt;=Calculadora!$F$11,F264,"")</f>
        <v/>
      </c>
      <c r="D265" t="str">
        <f>IF(A265&lt;=Calculadora!$F$11,IF(Calculadora!$F$13=1,IF(MOD(A265-1,Calculadora!$F$12)=0,Calculadora!$B$7,0),IF(MOD(A265,Calculadora!$F$12)=0,Calculadora!$B$7,0)),"")</f>
        <v/>
      </c>
      <c r="E265" t="str">
        <f>IF(A265&lt;=Calculadora!$F$11,IF(Calculadora!$F$13=1,(C265+D265)*Calculadora!$F$9,C265*Calculadora!$F$9),"")</f>
        <v/>
      </c>
      <c r="F265" t="str">
        <f>IF(A265&lt;=Calculadora!$F$11,IF(Calculadora!$F$13=1,C265+D265+E265,C265+E265+D265),"")</f>
        <v/>
      </c>
      <c r="G265" t="str">
        <f>IF(A265&lt;=Calculadora!$F$11,G264+D265,"")</f>
        <v/>
      </c>
      <c r="H265" t="str">
        <f>IF(A265&lt;=Calculadora!$F$11,F265-G265,"")</f>
        <v/>
      </c>
      <c r="I265" t="str">
        <f>IF(A265&lt;=Calculadora!$F$11,ROUNDUP(A265/12,0),"")</f>
        <v/>
      </c>
      <c r="J265" t="str">
        <f>IF(A265&lt;=Calculadora!$F$11,IF(AND(Calculadora!$B$14&gt;0,F265&gt;=Calculadora!$B$14),1,""),"")</f>
        <v/>
      </c>
    </row>
    <row r="266" spans="1:10" x14ac:dyDescent="0.3">
      <c r="A266">
        <v>244</v>
      </c>
      <c r="B266" t="str">
        <f>IF(A266&lt;=Calculadora!$F$11,DATE(YEAR(Calculadora!$B$16),MONTH(Calculadora!$B$16)+A266-1,DAY(Calculadora!$B$16)),"")</f>
        <v/>
      </c>
      <c r="C266" t="str">
        <f>IF(A266&lt;=Calculadora!$F$11,F265,"")</f>
        <v/>
      </c>
      <c r="D266" t="str">
        <f>IF(A266&lt;=Calculadora!$F$11,IF(Calculadora!$F$13=1,IF(MOD(A266-1,Calculadora!$F$12)=0,Calculadora!$B$7,0),IF(MOD(A266,Calculadora!$F$12)=0,Calculadora!$B$7,0)),"")</f>
        <v/>
      </c>
      <c r="E266" t="str">
        <f>IF(A266&lt;=Calculadora!$F$11,IF(Calculadora!$F$13=1,(C266+D266)*Calculadora!$F$9,C266*Calculadora!$F$9),"")</f>
        <v/>
      </c>
      <c r="F266" t="str">
        <f>IF(A266&lt;=Calculadora!$F$11,IF(Calculadora!$F$13=1,C266+D266+E266,C266+E266+D266),"")</f>
        <v/>
      </c>
      <c r="G266" t="str">
        <f>IF(A266&lt;=Calculadora!$F$11,G265+D266,"")</f>
        <v/>
      </c>
      <c r="H266" t="str">
        <f>IF(A266&lt;=Calculadora!$F$11,F266-G266,"")</f>
        <v/>
      </c>
      <c r="I266" t="str">
        <f>IF(A266&lt;=Calculadora!$F$11,ROUNDUP(A266/12,0),"")</f>
        <v/>
      </c>
      <c r="J266" t="str">
        <f>IF(A266&lt;=Calculadora!$F$11,IF(AND(Calculadora!$B$14&gt;0,F266&gt;=Calculadora!$B$14),1,""),"")</f>
        <v/>
      </c>
    </row>
    <row r="267" spans="1:10" x14ac:dyDescent="0.3">
      <c r="A267">
        <v>245</v>
      </c>
      <c r="B267" t="str">
        <f>IF(A267&lt;=Calculadora!$F$11,DATE(YEAR(Calculadora!$B$16),MONTH(Calculadora!$B$16)+A267-1,DAY(Calculadora!$B$16)),"")</f>
        <v/>
      </c>
      <c r="C267" t="str">
        <f>IF(A267&lt;=Calculadora!$F$11,F266,"")</f>
        <v/>
      </c>
      <c r="D267" t="str">
        <f>IF(A267&lt;=Calculadora!$F$11,IF(Calculadora!$F$13=1,IF(MOD(A267-1,Calculadora!$F$12)=0,Calculadora!$B$7,0),IF(MOD(A267,Calculadora!$F$12)=0,Calculadora!$B$7,0)),"")</f>
        <v/>
      </c>
      <c r="E267" t="str">
        <f>IF(A267&lt;=Calculadora!$F$11,IF(Calculadora!$F$13=1,(C267+D267)*Calculadora!$F$9,C267*Calculadora!$F$9),"")</f>
        <v/>
      </c>
      <c r="F267" t="str">
        <f>IF(A267&lt;=Calculadora!$F$11,IF(Calculadora!$F$13=1,C267+D267+E267,C267+E267+D267),"")</f>
        <v/>
      </c>
      <c r="G267" t="str">
        <f>IF(A267&lt;=Calculadora!$F$11,G266+D267,"")</f>
        <v/>
      </c>
      <c r="H267" t="str">
        <f>IF(A267&lt;=Calculadora!$F$11,F267-G267,"")</f>
        <v/>
      </c>
      <c r="I267" t="str">
        <f>IF(A267&lt;=Calculadora!$F$11,ROUNDUP(A267/12,0),"")</f>
        <v/>
      </c>
      <c r="J267" t="str">
        <f>IF(A267&lt;=Calculadora!$F$11,IF(AND(Calculadora!$B$14&gt;0,F267&gt;=Calculadora!$B$14),1,""),"")</f>
        <v/>
      </c>
    </row>
    <row r="268" spans="1:10" x14ac:dyDescent="0.3">
      <c r="A268">
        <v>246</v>
      </c>
      <c r="B268" t="str">
        <f>IF(A268&lt;=Calculadora!$F$11,DATE(YEAR(Calculadora!$B$16),MONTH(Calculadora!$B$16)+A268-1,DAY(Calculadora!$B$16)),"")</f>
        <v/>
      </c>
      <c r="C268" t="str">
        <f>IF(A268&lt;=Calculadora!$F$11,F267,"")</f>
        <v/>
      </c>
      <c r="D268" t="str">
        <f>IF(A268&lt;=Calculadora!$F$11,IF(Calculadora!$F$13=1,IF(MOD(A268-1,Calculadora!$F$12)=0,Calculadora!$B$7,0),IF(MOD(A268,Calculadora!$F$12)=0,Calculadora!$B$7,0)),"")</f>
        <v/>
      </c>
      <c r="E268" t="str">
        <f>IF(A268&lt;=Calculadora!$F$11,IF(Calculadora!$F$13=1,(C268+D268)*Calculadora!$F$9,C268*Calculadora!$F$9),"")</f>
        <v/>
      </c>
      <c r="F268" t="str">
        <f>IF(A268&lt;=Calculadora!$F$11,IF(Calculadora!$F$13=1,C268+D268+E268,C268+E268+D268),"")</f>
        <v/>
      </c>
      <c r="G268" t="str">
        <f>IF(A268&lt;=Calculadora!$F$11,G267+D268,"")</f>
        <v/>
      </c>
      <c r="H268" t="str">
        <f>IF(A268&lt;=Calculadora!$F$11,F268-G268,"")</f>
        <v/>
      </c>
      <c r="I268" t="str">
        <f>IF(A268&lt;=Calculadora!$F$11,ROUNDUP(A268/12,0),"")</f>
        <v/>
      </c>
      <c r="J268" t="str">
        <f>IF(A268&lt;=Calculadora!$F$11,IF(AND(Calculadora!$B$14&gt;0,F268&gt;=Calculadora!$B$14),1,""),"")</f>
        <v/>
      </c>
    </row>
    <row r="269" spans="1:10" x14ac:dyDescent="0.3">
      <c r="A269">
        <v>247</v>
      </c>
      <c r="B269" t="str">
        <f>IF(A269&lt;=Calculadora!$F$11,DATE(YEAR(Calculadora!$B$16),MONTH(Calculadora!$B$16)+A269-1,DAY(Calculadora!$B$16)),"")</f>
        <v/>
      </c>
      <c r="C269" t="str">
        <f>IF(A269&lt;=Calculadora!$F$11,F268,"")</f>
        <v/>
      </c>
      <c r="D269" t="str">
        <f>IF(A269&lt;=Calculadora!$F$11,IF(Calculadora!$F$13=1,IF(MOD(A269-1,Calculadora!$F$12)=0,Calculadora!$B$7,0),IF(MOD(A269,Calculadora!$F$12)=0,Calculadora!$B$7,0)),"")</f>
        <v/>
      </c>
      <c r="E269" t="str">
        <f>IF(A269&lt;=Calculadora!$F$11,IF(Calculadora!$F$13=1,(C269+D269)*Calculadora!$F$9,C269*Calculadora!$F$9),"")</f>
        <v/>
      </c>
      <c r="F269" t="str">
        <f>IF(A269&lt;=Calculadora!$F$11,IF(Calculadora!$F$13=1,C269+D269+E269,C269+E269+D269),"")</f>
        <v/>
      </c>
      <c r="G269" t="str">
        <f>IF(A269&lt;=Calculadora!$F$11,G268+D269,"")</f>
        <v/>
      </c>
      <c r="H269" t="str">
        <f>IF(A269&lt;=Calculadora!$F$11,F269-G269,"")</f>
        <v/>
      </c>
      <c r="I269" t="str">
        <f>IF(A269&lt;=Calculadora!$F$11,ROUNDUP(A269/12,0),"")</f>
        <v/>
      </c>
      <c r="J269" t="str">
        <f>IF(A269&lt;=Calculadora!$F$11,IF(AND(Calculadora!$B$14&gt;0,F269&gt;=Calculadora!$B$14),1,""),"")</f>
        <v/>
      </c>
    </row>
    <row r="270" spans="1:10" x14ac:dyDescent="0.3">
      <c r="A270">
        <v>248</v>
      </c>
      <c r="B270" t="str">
        <f>IF(A270&lt;=Calculadora!$F$11,DATE(YEAR(Calculadora!$B$16),MONTH(Calculadora!$B$16)+A270-1,DAY(Calculadora!$B$16)),"")</f>
        <v/>
      </c>
      <c r="C270" t="str">
        <f>IF(A270&lt;=Calculadora!$F$11,F269,"")</f>
        <v/>
      </c>
      <c r="D270" t="str">
        <f>IF(A270&lt;=Calculadora!$F$11,IF(Calculadora!$F$13=1,IF(MOD(A270-1,Calculadora!$F$12)=0,Calculadora!$B$7,0),IF(MOD(A270,Calculadora!$F$12)=0,Calculadora!$B$7,0)),"")</f>
        <v/>
      </c>
      <c r="E270" t="str">
        <f>IF(A270&lt;=Calculadora!$F$11,IF(Calculadora!$F$13=1,(C270+D270)*Calculadora!$F$9,C270*Calculadora!$F$9),"")</f>
        <v/>
      </c>
      <c r="F270" t="str">
        <f>IF(A270&lt;=Calculadora!$F$11,IF(Calculadora!$F$13=1,C270+D270+E270,C270+E270+D270),"")</f>
        <v/>
      </c>
      <c r="G270" t="str">
        <f>IF(A270&lt;=Calculadora!$F$11,G269+D270,"")</f>
        <v/>
      </c>
      <c r="H270" t="str">
        <f>IF(A270&lt;=Calculadora!$F$11,F270-G270,"")</f>
        <v/>
      </c>
      <c r="I270" t="str">
        <f>IF(A270&lt;=Calculadora!$F$11,ROUNDUP(A270/12,0),"")</f>
        <v/>
      </c>
      <c r="J270" t="str">
        <f>IF(A270&lt;=Calculadora!$F$11,IF(AND(Calculadora!$B$14&gt;0,F270&gt;=Calculadora!$B$14),1,""),"")</f>
        <v/>
      </c>
    </row>
    <row r="271" spans="1:10" x14ac:dyDescent="0.3">
      <c r="A271">
        <v>249</v>
      </c>
      <c r="B271" t="str">
        <f>IF(A271&lt;=Calculadora!$F$11,DATE(YEAR(Calculadora!$B$16),MONTH(Calculadora!$B$16)+A271-1,DAY(Calculadora!$B$16)),"")</f>
        <v/>
      </c>
      <c r="C271" t="str">
        <f>IF(A271&lt;=Calculadora!$F$11,F270,"")</f>
        <v/>
      </c>
      <c r="D271" t="str">
        <f>IF(A271&lt;=Calculadora!$F$11,IF(Calculadora!$F$13=1,IF(MOD(A271-1,Calculadora!$F$12)=0,Calculadora!$B$7,0),IF(MOD(A271,Calculadora!$F$12)=0,Calculadora!$B$7,0)),"")</f>
        <v/>
      </c>
      <c r="E271" t="str">
        <f>IF(A271&lt;=Calculadora!$F$11,IF(Calculadora!$F$13=1,(C271+D271)*Calculadora!$F$9,C271*Calculadora!$F$9),"")</f>
        <v/>
      </c>
      <c r="F271" t="str">
        <f>IF(A271&lt;=Calculadora!$F$11,IF(Calculadora!$F$13=1,C271+D271+E271,C271+E271+D271),"")</f>
        <v/>
      </c>
      <c r="G271" t="str">
        <f>IF(A271&lt;=Calculadora!$F$11,G270+D271,"")</f>
        <v/>
      </c>
      <c r="H271" t="str">
        <f>IF(A271&lt;=Calculadora!$F$11,F271-G271,"")</f>
        <v/>
      </c>
      <c r="I271" t="str">
        <f>IF(A271&lt;=Calculadora!$F$11,ROUNDUP(A271/12,0),"")</f>
        <v/>
      </c>
      <c r="J271" t="str">
        <f>IF(A271&lt;=Calculadora!$F$11,IF(AND(Calculadora!$B$14&gt;0,F271&gt;=Calculadora!$B$14),1,""),"")</f>
        <v/>
      </c>
    </row>
    <row r="272" spans="1:10" x14ac:dyDescent="0.3">
      <c r="A272">
        <v>250</v>
      </c>
      <c r="B272" t="str">
        <f>IF(A272&lt;=Calculadora!$F$11,DATE(YEAR(Calculadora!$B$16),MONTH(Calculadora!$B$16)+A272-1,DAY(Calculadora!$B$16)),"")</f>
        <v/>
      </c>
      <c r="C272" t="str">
        <f>IF(A272&lt;=Calculadora!$F$11,F271,"")</f>
        <v/>
      </c>
      <c r="D272" t="str">
        <f>IF(A272&lt;=Calculadora!$F$11,IF(Calculadora!$F$13=1,IF(MOD(A272-1,Calculadora!$F$12)=0,Calculadora!$B$7,0),IF(MOD(A272,Calculadora!$F$12)=0,Calculadora!$B$7,0)),"")</f>
        <v/>
      </c>
      <c r="E272" t="str">
        <f>IF(A272&lt;=Calculadora!$F$11,IF(Calculadora!$F$13=1,(C272+D272)*Calculadora!$F$9,C272*Calculadora!$F$9),"")</f>
        <v/>
      </c>
      <c r="F272" t="str">
        <f>IF(A272&lt;=Calculadora!$F$11,IF(Calculadora!$F$13=1,C272+D272+E272,C272+E272+D272),"")</f>
        <v/>
      </c>
      <c r="G272" t="str">
        <f>IF(A272&lt;=Calculadora!$F$11,G271+D272,"")</f>
        <v/>
      </c>
      <c r="H272" t="str">
        <f>IF(A272&lt;=Calculadora!$F$11,F272-G272,"")</f>
        <v/>
      </c>
      <c r="I272" t="str">
        <f>IF(A272&lt;=Calculadora!$F$11,ROUNDUP(A272/12,0),"")</f>
        <v/>
      </c>
      <c r="J272" t="str">
        <f>IF(A272&lt;=Calculadora!$F$11,IF(AND(Calculadora!$B$14&gt;0,F272&gt;=Calculadora!$B$14),1,""),"")</f>
        <v/>
      </c>
    </row>
    <row r="273" spans="1:10" x14ac:dyDescent="0.3">
      <c r="A273">
        <v>251</v>
      </c>
      <c r="B273" t="str">
        <f>IF(A273&lt;=Calculadora!$F$11,DATE(YEAR(Calculadora!$B$16),MONTH(Calculadora!$B$16)+A273-1,DAY(Calculadora!$B$16)),"")</f>
        <v/>
      </c>
      <c r="C273" t="str">
        <f>IF(A273&lt;=Calculadora!$F$11,F272,"")</f>
        <v/>
      </c>
      <c r="D273" t="str">
        <f>IF(A273&lt;=Calculadora!$F$11,IF(Calculadora!$F$13=1,IF(MOD(A273-1,Calculadora!$F$12)=0,Calculadora!$B$7,0),IF(MOD(A273,Calculadora!$F$12)=0,Calculadora!$B$7,0)),"")</f>
        <v/>
      </c>
      <c r="E273" t="str">
        <f>IF(A273&lt;=Calculadora!$F$11,IF(Calculadora!$F$13=1,(C273+D273)*Calculadora!$F$9,C273*Calculadora!$F$9),"")</f>
        <v/>
      </c>
      <c r="F273" t="str">
        <f>IF(A273&lt;=Calculadora!$F$11,IF(Calculadora!$F$13=1,C273+D273+E273,C273+E273+D273),"")</f>
        <v/>
      </c>
      <c r="G273" t="str">
        <f>IF(A273&lt;=Calculadora!$F$11,G272+D273,"")</f>
        <v/>
      </c>
      <c r="H273" t="str">
        <f>IF(A273&lt;=Calculadora!$F$11,F273-G273,"")</f>
        <v/>
      </c>
      <c r="I273" t="str">
        <f>IF(A273&lt;=Calculadora!$F$11,ROUNDUP(A273/12,0),"")</f>
        <v/>
      </c>
      <c r="J273" t="str">
        <f>IF(A273&lt;=Calculadora!$F$11,IF(AND(Calculadora!$B$14&gt;0,F273&gt;=Calculadora!$B$14),1,""),"")</f>
        <v/>
      </c>
    </row>
    <row r="274" spans="1:10" x14ac:dyDescent="0.3">
      <c r="A274">
        <v>252</v>
      </c>
      <c r="B274" t="str">
        <f>IF(A274&lt;=Calculadora!$F$11,DATE(YEAR(Calculadora!$B$16),MONTH(Calculadora!$B$16)+A274-1,DAY(Calculadora!$B$16)),"")</f>
        <v/>
      </c>
      <c r="C274" t="str">
        <f>IF(A274&lt;=Calculadora!$F$11,F273,"")</f>
        <v/>
      </c>
      <c r="D274" t="str">
        <f>IF(A274&lt;=Calculadora!$F$11,IF(Calculadora!$F$13=1,IF(MOD(A274-1,Calculadora!$F$12)=0,Calculadora!$B$7,0),IF(MOD(A274,Calculadora!$F$12)=0,Calculadora!$B$7,0)),"")</f>
        <v/>
      </c>
      <c r="E274" t="str">
        <f>IF(A274&lt;=Calculadora!$F$11,IF(Calculadora!$F$13=1,(C274+D274)*Calculadora!$F$9,C274*Calculadora!$F$9),"")</f>
        <v/>
      </c>
      <c r="F274" t="str">
        <f>IF(A274&lt;=Calculadora!$F$11,IF(Calculadora!$F$13=1,C274+D274+E274,C274+E274+D274),"")</f>
        <v/>
      </c>
      <c r="G274" t="str">
        <f>IF(A274&lt;=Calculadora!$F$11,G273+D274,"")</f>
        <v/>
      </c>
      <c r="H274" t="str">
        <f>IF(A274&lt;=Calculadora!$F$11,F274-G274,"")</f>
        <v/>
      </c>
      <c r="I274" t="str">
        <f>IF(A274&lt;=Calculadora!$F$11,ROUNDUP(A274/12,0),"")</f>
        <v/>
      </c>
      <c r="J274" t="str">
        <f>IF(A274&lt;=Calculadora!$F$11,IF(AND(Calculadora!$B$14&gt;0,F274&gt;=Calculadora!$B$14),1,""),"")</f>
        <v/>
      </c>
    </row>
    <row r="275" spans="1:10" x14ac:dyDescent="0.3">
      <c r="A275">
        <v>253</v>
      </c>
      <c r="B275" t="str">
        <f>IF(A275&lt;=Calculadora!$F$11,DATE(YEAR(Calculadora!$B$16),MONTH(Calculadora!$B$16)+A275-1,DAY(Calculadora!$B$16)),"")</f>
        <v/>
      </c>
      <c r="C275" t="str">
        <f>IF(A275&lt;=Calculadora!$F$11,F274,"")</f>
        <v/>
      </c>
      <c r="D275" t="str">
        <f>IF(A275&lt;=Calculadora!$F$11,IF(Calculadora!$F$13=1,IF(MOD(A275-1,Calculadora!$F$12)=0,Calculadora!$B$7,0),IF(MOD(A275,Calculadora!$F$12)=0,Calculadora!$B$7,0)),"")</f>
        <v/>
      </c>
      <c r="E275" t="str">
        <f>IF(A275&lt;=Calculadora!$F$11,IF(Calculadora!$F$13=1,(C275+D275)*Calculadora!$F$9,C275*Calculadora!$F$9),"")</f>
        <v/>
      </c>
      <c r="F275" t="str">
        <f>IF(A275&lt;=Calculadora!$F$11,IF(Calculadora!$F$13=1,C275+D275+E275,C275+E275+D275),"")</f>
        <v/>
      </c>
      <c r="G275" t="str">
        <f>IF(A275&lt;=Calculadora!$F$11,G274+D275,"")</f>
        <v/>
      </c>
      <c r="H275" t="str">
        <f>IF(A275&lt;=Calculadora!$F$11,F275-G275,"")</f>
        <v/>
      </c>
      <c r="I275" t="str">
        <f>IF(A275&lt;=Calculadora!$F$11,ROUNDUP(A275/12,0),"")</f>
        <v/>
      </c>
      <c r="J275" t="str">
        <f>IF(A275&lt;=Calculadora!$F$11,IF(AND(Calculadora!$B$14&gt;0,F275&gt;=Calculadora!$B$14),1,""),"")</f>
        <v/>
      </c>
    </row>
    <row r="276" spans="1:10" x14ac:dyDescent="0.3">
      <c r="A276">
        <v>254</v>
      </c>
      <c r="B276" t="str">
        <f>IF(A276&lt;=Calculadora!$F$11,DATE(YEAR(Calculadora!$B$16),MONTH(Calculadora!$B$16)+A276-1,DAY(Calculadora!$B$16)),"")</f>
        <v/>
      </c>
      <c r="C276" t="str">
        <f>IF(A276&lt;=Calculadora!$F$11,F275,"")</f>
        <v/>
      </c>
      <c r="D276" t="str">
        <f>IF(A276&lt;=Calculadora!$F$11,IF(Calculadora!$F$13=1,IF(MOD(A276-1,Calculadora!$F$12)=0,Calculadora!$B$7,0),IF(MOD(A276,Calculadora!$F$12)=0,Calculadora!$B$7,0)),"")</f>
        <v/>
      </c>
      <c r="E276" t="str">
        <f>IF(A276&lt;=Calculadora!$F$11,IF(Calculadora!$F$13=1,(C276+D276)*Calculadora!$F$9,C276*Calculadora!$F$9),"")</f>
        <v/>
      </c>
      <c r="F276" t="str">
        <f>IF(A276&lt;=Calculadora!$F$11,IF(Calculadora!$F$13=1,C276+D276+E276,C276+E276+D276),"")</f>
        <v/>
      </c>
      <c r="G276" t="str">
        <f>IF(A276&lt;=Calculadora!$F$11,G275+D276,"")</f>
        <v/>
      </c>
      <c r="H276" t="str">
        <f>IF(A276&lt;=Calculadora!$F$11,F276-G276,"")</f>
        <v/>
      </c>
      <c r="I276" t="str">
        <f>IF(A276&lt;=Calculadora!$F$11,ROUNDUP(A276/12,0),"")</f>
        <v/>
      </c>
      <c r="J276" t="str">
        <f>IF(A276&lt;=Calculadora!$F$11,IF(AND(Calculadora!$B$14&gt;0,F276&gt;=Calculadora!$B$14),1,""),"")</f>
        <v/>
      </c>
    </row>
    <row r="277" spans="1:10" x14ac:dyDescent="0.3">
      <c r="A277">
        <v>255</v>
      </c>
      <c r="B277" t="str">
        <f>IF(A277&lt;=Calculadora!$F$11,DATE(YEAR(Calculadora!$B$16),MONTH(Calculadora!$B$16)+A277-1,DAY(Calculadora!$B$16)),"")</f>
        <v/>
      </c>
      <c r="C277" t="str">
        <f>IF(A277&lt;=Calculadora!$F$11,F276,"")</f>
        <v/>
      </c>
      <c r="D277" t="str">
        <f>IF(A277&lt;=Calculadora!$F$11,IF(Calculadora!$F$13=1,IF(MOD(A277-1,Calculadora!$F$12)=0,Calculadora!$B$7,0),IF(MOD(A277,Calculadora!$F$12)=0,Calculadora!$B$7,0)),"")</f>
        <v/>
      </c>
      <c r="E277" t="str">
        <f>IF(A277&lt;=Calculadora!$F$11,IF(Calculadora!$F$13=1,(C277+D277)*Calculadora!$F$9,C277*Calculadora!$F$9),"")</f>
        <v/>
      </c>
      <c r="F277" t="str">
        <f>IF(A277&lt;=Calculadora!$F$11,IF(Calculadora!$F$13=1,C277+D277+E277,C277+E277+D277),"")</f>
        <v/>
      </c>
      <c r="G277" t="str">
        <f>IF(A277&lt;=Calculadora!$F$11,G276+D277,"")</f>
        <v/>
      </c>
      <c r="H277" t="str">
        <f>IF(A277&lt;=Calculadora!$F$11,F277-G277,"")</f>
        <v/>
      </c>
      <c r="I277" t="str">
        <f>IF(A277&lt;=Calculadora!$F$11,ROUNDUP(A277/12,0),"")</f>
        <v/>
      </c>
      <c r="J277" t="str">
        <f>IF(A277&lt;=Calculadora!$F$11,IF(AND(Calculadora!$B$14&gt;0,F277&gt;=Calculadora!$B$14),1,""),"")</f>
        <v/>
      </c>
    </row>
    <row r="278" spans="1:10" x14ac:dyDescent="0.3">
      <c r="A278">
        <v>256</v>
      </c>
      <c r="B278" t="str">
        <f>IF(A278&lt;=Calculadora!$F$11,DATE(YEAR(Calculadora!$B$16),MONTH(Calculadora!$B$16)+A278-1,DAY(Calculadora!$B$16)),"")</f>
        <v/>
      </c>
      <c r="C278" t="str">
        <f>IF(A278&lt;=Calculadora!$F$11,F277,"")</f>
        <v/>
      </c>
      <c r="D278" t="str">
        <f>IF(A278&lt;=Calculadora!$F$11,IF(Calculadora!$F$13=1,IF(MOD(A278-1,Calculadora!$F$12)=0,Calculadora!$B$7,0),IF(MOD(A278,Calculadora!$F$12)=0,Calculadora!$B$7,0)),"")</f>
        <v/>
      </c>
      <c r="E278" t="str">
        <f>IF(A278&lt;=Calculadora!$F$11,IF(Calculadora!$F$13=1,(C278+D278)*Calculadora!$F$9,C278*Calculadora!$F$9),"")</f>
        <v/>
      </c>
      <c r="F278" t="str">
        <f>IF(A278&lt;=Calculadora!$F$11,IF(Calculadora!$F$13=1,C278+D278+E278,C278+E278+D278),"")</f>
        <v/>
      </c>
      <c r="G278" t="str">
        <f>IF(A278&lt;=Calculadora!$F$11,G277+D278,"")</f>
        <v/>
      </c>
      <c r="H278" t="str">
        <f>IF(A278&lt;=Calculadora!$F$11,F278-G278,"")</f>
        <v/>
      </c>
      <c r="I278" t="str">
        <f>IF(A278&lt;=Calculadora!$F$11,ROUNDUP(A278/12,0),"")</f>
        <v/>
      </c>
      <c r="J278" t="str">
        <f>IF(A278&lt;=Calculadora!$F$11,IF(AND(Calculadora!$B$14&gt;0,F278&gt;=Calculadora!$B$14),1,""),"")</f>
        <v/>
      </c>
    </row>
    <row r="279" spans="1:10" x14ac:dyDescent="0.3">
      <c r="A279">
        <v>257</v>
      </c>
      <c r="B279" t="str">
        <f>IF(A279&lt;=Calculadora!$F$11,DATE(YEAR(Calculadora!$B$16),MONTH(Calculadora!$B$16)+A279-1,DAY(Calculadora!$B$16)),"")</f>
        <v/>
      </c>
      <c r="C279" t="str">
        <f>IF(A279&lt;=Calculadora!$F$11,F278,"")</f>
        <v/>
      </c>
      <c r="D279" t="str">
        <f>IF(A279&lt;=Calculadora!$F$11,IF(Calculadora!$F$13=1,IF(MOD(A279-1,Calculadora!$F$12)=0,Calculadora!$B$7,0),IF(MOD(A279,Calculadora!$F$12)=0,Calculadora!$B$7,0)),"")</f>
        <v/>
      </c>
      <c r="E279" t="str">
        <f>IF(A279&lt;=Calculadora!$F$11,IF(Calculadora!$F$13=1,(C279+D279)*Calculadora!$F$9,C279*Calculadora!$F$9),"")</f>
        <v/>
      </c>
      <c r="F279" t="str">
        <f>IF(A279&lt;=Calculadora!$F$11,IF(Calculadora!$F$13=1,C279+D279+E279,C279+E279+D279),"")</f>
        <v/>
      </c>
      <c r="G279" t="str">
        <f>IF(A279&lt;=Calculadora!$F$11,G278+D279,"")</f>
        <v/>
      </c>
      <c r="H279" t="str">
        <f>IF(A279&lt;=Calculadora!$F$11,F279-G279,"")</f>
        <v/>
      </c>
      <c r="I279" t="str">
        <f>IF(A279&lt;=Calculadora!$F$11,ROUNDUP(A279/12,0),"")</f>
        <v/>
      </c>
      <c r="J279" t="str">
        <f>IF(A279&lt;=Calculadora!$F$11,IF(AND(Calculadora!$B$14&gt;0,F279&gt;=Calculadora!$B$14),1,""),"")</f>
        <v/>
      </c>
    </row>
    <row r="280" spans="1:10" x14ac:dyDescent="0.3">
      <c r="A280">
        <v>258</v>
      </c>
      <c r="B280" t="str">
        <f>IF(A280&lt;=Calculadora!$F$11,DATE(YEAR(Calculadora!$B$16),MONTH(Calculadora!$B$16)+A280-1,DAY(Calculadora!$B$16)),"")</f>
        <v/>
      </c>
      <c r="C280" t="str">
        <f>IF(A280&lt;=Calculadora!$F$11,F279,"")</f>
        <v/>
      </c>
      <c r="D280" t="str">
        <f>IF(A280&lt;=Calculadora!$F$11,IF(Calculadora!$F$13=1,IF(MOD(A280-1,Calculadora!$F$12)=0,Calculadora!$B$7,0),IF(MOD(A280,Calculadora!$F$12)=0,Calculadora!$B$7,0)),"")</f>
        <v/>
      </c>
      <c r="E280" t="str">
        <f>IF(A280&lt;=Calculadora!$F$11,IF(Calculadora!$F$13=1,(C280+D280)*Calculadora!$F$9,C280*Calculadora!$F$9),"")</f>
        <v/>
      </c>
      <c r="F280" t="str">
        <f>IF(A280&lt;=Calculadora!$F$11,IF(Calculadora!$F$13=1,C280+D280+E280,C280+E280+D280),"")</f>
        <v/>
      </c>
      <c r="G280" t="str">
        <f>IF(A280&lt;=Calculadora!$F$11,G279+D280,"")</f>
        <v/>
      </c>
      <c r="H280" t="str">
        <f>IF(A280&lt;=Calculadora!$F$11,F280-G280,"")</f>
        <v/>
      </c>
      <c r="I280" t="str">
        <f>IF(A280&lt;=Calculadora!$F$11,ROUNDUP(A280/12,0),"")</f>
        <v/>
      </c>
      <c r="J280" t="str">
        <f>IF(A280&lt;=Calculadora!$F$11,IF(AND(Calculadora!$B$14&gt;0,F280&gt;=Calculadora!$B$14),1,""),"")</f>
        <v/>
      </c>
    </row>
    <row r="281" spans="1:10" x14ac:dyDescent="0.3">
      <c r="A281">
        <v>259</v>
      </c>
      <c r="B281" t="str">
        <f>IF(A281&lt;=Calculadora!$F$11,DATE(YEAR(Calculadora!$B$16),MONTH(Calculadora!$B$16)+A281-1,DAY(Calculadora!$B$16)),"")</f>
        <v/>
      </c>
      <c r="C281" t="str">
        <f>IF(A281&lt;=Calculadora!$F$11,F280,"")</f>
        <v/>
      </c>
      <c r="D281" t="str">
        <f>IF(A281&lt;=Calculadora!$F$11,IF(Calculadora!$F$13=1,IF(MOD(A281-1,Calculadora!$F$12)=0,Calculadora!$B$7,0),IF(MOD(A281,Calculadora!$F$12)=0,Calculadora!$B$7,0)),"")</f>
        <v/>
      </c>
      <c r="E281" t="str">
        <f>IF(A281&lt;=Calculadora!$F$11,IF(Calculadora!$F$13=1,(C281+D281)*Calculadora!$F$9,C281*Calculadora!$F$9),"")</f>
        <v/>
      </c>
      <c r="F281" t="str">
        <f>IF(A281&lt;=Calculadora!$F$11,IF(Calculadora!$F$13=1,C281+D281+E281,C281+E281+D281),"")</f>
        <v/>
      </c>
      <c r="G281" t="str">
        <f>IF(A281&lt;=Calculadora!$F$11,G280+D281,"")</f>
        <v/>
      </c>
      <c r="H281" t="str">
        <f>IF(A281&lt;=Calculadora!$F$11,F281-G281,"")</f>
        <v/>
      </c>
      <c r="I281" t="str">
        <f>IF(A281&lt;=Calculadora!$F$11,ROUNDUP(A281/12,0),"")</f>
        <v/>
      </c>
      <c r="J281" t="str">
        <f>IF(A281&lt;=Calculadora!$F$11,IF(AND(Calculadora!$B$14&gt;0,F281&gt;=Calculadora!$B$14),1,""),"")</f>
        <v/>
      </c>
    </row>
    <row r="282" spans="1:10" x14ac:dyDescent="0.3">
      <c r="A282">
        <v>260</v>
      </c>
      <c r="B282" t="str">
        <f>IF(A282&lt;=Calculadora!$F$11,DATE(YEAR(Calculadora!$B$16),MONTH(Calculadora!$B$16)+A282-1,DAY(Calculadora!$B$16)),"")</f>
        <v/>
      </c>
      <c r="C282" t="str">
        <f>IF(A282&lt;=Calculadora!$F$11,F281,"")</f>
        <v/>
      </c>
      <c r="D282" t="str">
        <f>IF(A282&lt;=Calculadora!$F$11,IF(Calculadora!$F$13=1,IF(MOD(A282-1,Calculadora!$F$12)=0,Calculadora!$B$7,0),IF(MOD(A282,Calculadora!$F$12)=0,Calculadora!$B$7,0)),"")</f>
        <v/>
      </c>
      <c r="E282" t="str">
        <f>IF(A282&lt;=Calculadora!$F$11,IF(Calculadora!$F$13=1,(C282+D282)*Calculadora!$F$9,C282*Calculadora!$F$9),"")</f>
        <v/>
      </c>
      <c r="F282" t="str">
        <f>IF(A282&lt;=Calculadora!$F$11,IF(Calculadora!$F$13=1,C282+D282+E282,C282+E282+D282),"")</f>
        <v/>
      </c>
      <c r="G282" t="str">
        <f>IF(A282&lt;=Calculadora!$F$11,G281+D282,"")</f>
        <v/>
      </c>
      <c r="H282" t="str">
        <f>IF(A282&lt;=Calculadora!$F$11,F282-G282,"")</f>
        <v/>
      </c>
      <c r="I282" t="str">
        <f>IF(A282&lt;=Calculadora!$F$11,ROUNDUP(A282/12,0),"")</f>
        <v/>
      </c>
      <c r="J282" t="str">
        <f>IF(A282&lt;=Calculadora!$F$11,IF(AND(Calculadora!$B$14&gt;0,F282&gt;=Calculadora!$B$14),1,""),"")</f>
        <v/>
      </c>
    </row>
    <row r="283" spans="1:10" x14ac:dyDescent="0.3">
      <c r="A283">
        <v>261</v>
      </c>
      <c r="B283" t="str">
        <f>IF(A283&lt;=Calculadora!$F$11,DATE(YEAR(Calculadora!$B$16),MONTH(Calculadora!$B$16)+A283-1,DAY(Calculadora!$B$16)),"")</f>
        <v/>
      </c>
      <c r="C283" t="str">
        <f>IF(A283&lt;=Calculadora!$F$11,F282,"")</f>
        <v/>
      </c>
      <c r="D283" t="str">
        <f>IF(A283&lt;=Calculadora!$F$11,IF(Calculadora!$F$13=1,IF(MOD(A283-1,Calculadora!$F$12)=0,Calculadora!$B$7,0),IF(MOD(A283,Calculadora!$F$12)=0,Calculadora!$B$7,0)),"")</f>
        <v/>
      </c>
      <c r="E283" t="str">
        <f>IF(A283&lt;=Calculadora!$F$11,IF(Calculadora!$F$13=1,(C283+D283)*Calculadora!$F$9,C283*Calculadora!$F$9),"")</f>
        <v/>
      </c>
      <c r="F283" t="str">
        <f>IF(A283&lt;=Calculadora!$F$11,IF(Calculadora!$F$13=1,C283+D283+E283,C283+E283+D283),"")</f>
        <v/>
      </c>
      <c r="G283" t="str">
        <f>IF(A283&lt;=Calculadora!$F$11,G282+D283,"")</f>
        <v/>
      </c>
      <c r="H283" t="str">
        <f>IF(A283&lt;=Calculadora!$F$11,F283-G283,"")</f>
        <v/>
      </c>
      <c r="I283" t="str">
        <f>IF(A283&lt;=Calculadora!$F$11,ROUNDUP(A283/12,0),"")</f>
        <v/>
      </c>
      <c r="J283" t="str">
        <f>IF(A283&lt;=Calculadora!$F$11,IF(AND(Calculadora!$B$14&gt;0,F283&gt;=Calculadora!$B$14),1,""),"")</f>
        <v/>
      </c>
    </row>
    <row r="284" spans="1:10" x14ac:dyDescent="0.3">
      <c r="A284">
        <v>262</v>
      </c>
      <c r="B284" t="str">
        <f>IF(A284&lt;=Calculadora!$F$11,DATE(YEAR(Calculadora!$B$16),MONTH(Calculadora!$B$16)+A284-1,DAY(Calculadora!$B$16)),"")</f>
        <v/>
      </c>
      <c r="C284" t="str">
        <f>IF(A284&lt;=Calculadora!$F$11,F283,"")</f>
        <v/>
      </c>
      <c r="D284" t="str">
        <f>IF(A284&lt;=Calculadora!$F$11,IF(Calculadora!$F$13=1,IF(MOD(A284-1,Calculadora!$F$12)=0,Calculadora!$B$7,0),IF(MOD(A284,Calculadora!$F$12)=0,Calculadora!$B$7,0)),"")</f>
        <v/>
      </c>
      <c r="E284" t="str">
        <f>IF(A284&lt;=Calculadora!$F$11,IF(Calculadora!$F$13=1,(C284+D284)*Calculadora!$F$9,C284*Calculadora!$F$9),"")</f>
        <v/>
      </c>
      <c r="F284" t="str">
        <f>IF(A284&lt;=Calculadora!$F$11,IF(Calculadora!$F$13=1,C284+D284+E284,C284+E284+D284),"")</f>
        <v/>
      </c>
      <c r="G284" t="str">
        <f>IF(A284&lt;=Calculadora!$F$11,G283+D284,"")</f>
        <v/>
      </c>
      <c r="H284" t="str">
        <f>IF(A284&lt;=Calculadora!$F$11,F284-G284,"")</f>
        <v/>
      </c>
      <c r="I284" t="str">
        <f>IF(A284&lt;=Calculadora!$F$11,ROUNDUP(A284/12,0),"")</f>
        <v/>
      </c>
      <c r="J284" t="str">
        <f>IF(A284&lt;=Calculadora!$F$11,IF(AND(Calculadora!$B$14&gt;0,F284&gt;=Calculadora!$B$14),1,""),"")</f>
        <v/>
      </c>
    </row>
    <row r="285" spans="1:10" x14ac:dyDescent="0.3">
      <c r="A285">
        <v>263</v>
      </c>
      <c r="B285" t="str">
        <f>IF(A285&lt;=Calculadora!$F$11,DATE(YEAR(Calculadora!$B$16),MONTH(Calculadora!$B$16)+A285-1,DAY(Calculadora!$B$16)),"")</f>
        <v/>
      </c>
      <c r="C285" t="str">
        <f>IF(A285&lt;=Calculadora!$F$11,F284,"")</f>
        <v/>
      </c>
      <c r="D285" t="str">
        <f>IF(A285&lt;=Calculadora!$F$11,IF(Calculadora!$F$13=1,IF(MOD(A285-1,Calculadora!$F$12)=0,Calculadora!$B$7,0),IF(MOD(A285,Calculadora!$F$12)=0,Calculadora!$B$7,0)),"")</f>
        <v/>
      </c>
      <c r="E285" t="str">
        <f>IF(A285&lt;=Calculadora!$F$11,IF(Calculadora!$F$13=1,(C285+D285)*Calculadora!$F$9,C285*Calculadora!$F$9),"")</f>
        <v/>
      </c>
      <c r="F285" t="str">
        <f>IF(A285&lt;=Calculadora!$F$11,IF(Calculadora!$F$13=1,C285+D285+E285,C285+E285+D285),"")</f>
        <v/>
      </c>
      <c r="G285" t="str">
        <f>IF(A285&lt;=Calculadora!$F$11,G284+D285,"")</f>
        <v/>
      </c>
      <c r="H285" t="str">
        <f>IF(A285&lt;=Calculadora!$F$11,F285-G285,"")</f>
        <v/>
      </c>
      <c r="I285" t="str">
        <f>IF(A285&lt;=Calculadora!$F$11,ROUNDUP(A285/12,0),"")</f>
        <v/>
      </c>
      <c r="J285" t="str">
        <f>IF(A285&lt;=Calculadora!$F$11,IF(AND(Calculadora!$B$14&gt;0,F285&gt;=Calculadora!$B$14),1,""),"")</f>
        <v/>
      </c>
    </row>
    <row r="286" spans="1:10" x14ac:dyDescent="0.3">
      <c r="A286">
        <v>264</v>
      </c>
      <c r="B286" t="str">
        <f>IF(A286&lt;=Calculadora!$F$11,DATE(YEAR(Calculadora!$B$16),MONTH(Calculadora!$B$16)+A286-1,DAY(Calculadora!$B$16)),"")</f>
        <v/>
      </c>
      <c r="C286" t="str">
        <f>IF(A286&lt;=Calculadora!$F$11,F285,"")</f>
        <v/>
      </c>
      <c r="D286" t="str">
        <f>IF(A286&lt;=Calculadora!$F$11,IF(Calculadora!$F$13=1,IF(MOD(A286-1,Calculadora!$F$12)=0,Calculadora!$B$7,0),IF(MOD(A286,Calculadora!$F$12)=0,Calculadora!$B$7,0)),"")</f>
        <v/>
      </c>
      <c r="E286" t="str">
        <f>IF(A286&lt;=Calculadora!$F$11,IF(Calculadora!$F$13=1,(C286+D286)*Calculadora!$F$9,C286*Calculadora!$F$9),"")</f>
        <v/>
      </c>
      <c r="F286" t="str">
        <f>IF(A286&lt;=Calculadora!$F$11,IF(Calculadora!$F$13=1,C286+D286+E286,C286+E286+D286),"")</f>
        <v/>
      </c>
      <c r="G286" t="str">
        <f>IF(A286&lt;=Calculadora!$F$11,G285+D286,"")</f>
        <v/>
      </c>
      <c r="H286" t="str">
        <f>IF(A286&lt;=Calculadora!$F$11,F286-G286,"")</f>
        <v/>
      </c>
      <c r="I286" t="str">
        <f>IF(A286&lt;=Calculadora!$F$11,ROUNDUP(A286/12,0),"")</f>
        <v/>
      </c>
      <c r="J286" t="str">
        <f>IF(A286&lt;=Calculadora!$F$11,IF(AND(Calculadora!$B$14&gt;0,F286&gt;=Calculadora!$B$14),1,""),"")</f>
        <v/>
      </c>
    </row>
    <row r="287" spans="1:10" x14ac:dyDescent="0.3">
      <c r="A287">
        <v>265</v>
      </c>
      <c r="B287" t="str">
        <f>IF(A287&lt;=Calculadora!$F$11,DATE(YEAR(Calculadora!$B$16),MONTH(Calculadora!$B$16)+A287-1,DAY(Calculadora!$B$16)),"")</f>
        <v/>
      </c>
      <c r="C287" t="str">
        <f>IF(A287&lt;=Calculadora!$F$11,F286,"")</f>
        <v/>
      </c>
      <c r="D287" t="str">
        <f>IF(A287&lt;=Calculadora!$F$11,IF(Calculadora!$F$13=1,IF(MOD(A287-1,Calculadora!$F$12)=0,Calculadora!$B$7,0),IF(MOD(A287,Calculadora!$F$12)=0,Calculadora!$B$7,0)),"")</f>
        <v/>
      </c>
      <c r="E287" t="str">
        <f>IF(A287&lt;=Calculadora!$F$11,IF(Calculadora!$F$13=1,(C287+D287)*Calculadora!$F$9,C287*Calculadora!$F$9),"")</f>
        <v/>
      </c>
      <c r="F287" t="str">
        <f>IF(A287&lt;=Calculadora!$F$11,IF(Calculadora!$F$13=1,C287+D287+E287,C287+E287+D287),"")</f>
        <v/>
      </c>
      <c r="G287" t="str">
        <f>IF(A287&lt;=Calculadora!$F$11,G286+D287,"")</f>
        <v/>
      </c>
      <c r="H287" t="str">
        <f>IF(A287&lt;=Calculadora!$F$11,F287-G287,"")</f>
        <v/>
      </c>
      <c r="I287" t="str">
        <f>IF(A287&lt;=Calculadora!$F$11,ROUNDUP(A287/12,0),"")</f>
        <v/>
      </c>
      <c r="J287" t="str">
        <f>IF(A287&lt;=Calculadora!$F$11,IF(AND(Calculadora!$B$14&gt;0,F287&gt;=Calculadora!$B$14),1,""),"")</f>
        <v/>
      </c>
    </row>
    <row r="288" spans="1:10" x14ac:dyDescent="0.3">
      <c r="A288">
        <v>266</v>
      </c>
      <c r="B288" t="str">
        <f>IF(A288&lt;=Calculadora!$F$11,DATE(YEAR(Calculadora!$B$16),MONTH(Calculadora!$B$16)+A288-1,DAY(Calculadora!$B$16)),"")</f>
        <v/>
      </c>
      <c r="C288" t="str">
        <f>IF(A288&lt;=Calculadora!$F$11,F287,"")</f>
        <v/>
      </c>
      <c r="D288" t="str">
        <f>IF(A288&lt;=Calculadora!$F$11,IF(Calculadora!$F$13=1,IF(MOD(A288-1,Calculadora!$F$12)=0,Calculadora!$B$7,0),IF(MOD(A288,Calculadora!$F$12)=0,Calculadora!$B$7,0)),"")</f>
        <v/>
      </c>
      <c r="E288" t="str">
        <f>IF(A288&lt;=Calculadora!$F$11,IF(Calculadora!$F$13=1,(C288+D288)*Calculadora!$F$9,C288*Calculadora!$F$9),"")</f>
        <v/>
      </c>
      <c r="F288" t="str">
        <f>IF(A288&lt;=Calculadora!$F$11,IF(Calculadora!$F$13=1,C288+D288+E288,C288+E288+D288),"")</f>
        <v/>
      </c>
      <c r="G288" t="str">
        <f>IF(A288&lt;=Calculadora!$F$11,G287+D288,"")</f>
        <v/>
      </c>
      <c r="H288" t="str">
        <f>IF(A288&lt;=Calculadora!$F$11,F288-G288,"")</f>
        <v/>
      </c>
      <c r="I288" t="str">
        <f>IF(A288&lt;=Calculadora!$F$11,ROUNDUP(A288/12,0),"")</f>
        <v/>
      </c>
      <c r="J288" t="str">
        <f>IF(A288&lt;=Calculadora!$F$11,IF(AND(Calculadora!$B$14&gt;0,F288&gt;=Calculadora!$B$14),1,""),"")</f>
        <v/>
      </c>
    </row>
    <row r="289" spans="1:10" x14ac:dyDescent="0.3">
      <c r="A289">
        <v>267</v>
      </c>
      <c r="B289" t="str">
        <f>IF(A289&lt;=Calculadora!$F$11,DATE(YEAR(Calculadora!$B$16),MONTH(Calculadora!$B$16)+A289-1,DAY(Calculadora!$B$16)),"")</f>
        <v/>
      </c>
      <c r="C289" t="str">
        <f>IF(A289&lt;=Calculadora!$F$11,F288,"")</f>
        <v/>
      </c>
      <c r="D289" t="str">
        <f>IF(A289&lt;=Calculadora!$F$11,IF(Calculadora!$F$13=1,IF(MOD(A289-1,Calculadora!$F$12)=0,Calculadora!$B$7,0),IF(MOD(A289,Calculadora!$F$12)=0,Calculadora!$B$7,0)),"")</f>
        <v/>
      </c>
      <c r="E289" t="str">
        <f>IF(A289&lt;=Calculadora!$F$11,IF(Calculadora!$F$13=1,(C289+D289)*Calculadora!$F$9,C289*Calculadora!$F$9),"")</f>
        <v/>
      </c>
      <c r="F289" t="str">
        <f>IF(A289&lt;=Calculadora!$F$11,IF(Calculadora!$F$13=1,C289+D289+E289,C289+E289+D289),"")</f>
        <v/>
      </c>
      <c r="G289" t="str">
        <f>IF(A289&lt;=Calculadora!$F$11,G288+D289,"")</f>
        <v/>
      </c>
      <c r="H289" t="str">
        <f>IF(A289&lt;=Calculadora!$F$11,F289-G289,"")</f>
        <v/>
      </c>
      <c r="I289" t="str">
        <f>IF(A289&lt;=Calculadora!$F$11,ROUNDUP(A289/12,0),"")</f>
        <v/>
      </c>
      <c r="J289" t="str">
        <f>IF(A289&lt;=Calculadora!$F$11,IF(AND(Calculadora!$B$14&gt;0,F289&gt;=Calculadora!$B$14),1,""),"")</f>
        <v/>
      </c>
    </row>
    <row r="290" spans="1:10" x14ac:dyDescent="0.3">
      <c r="A290">
        <v>268</v>
      </c>
      <c r="B290" t="str">
        <f>IF(A290&lt;=Calculadora!$F$11,DATE(YEAR(Calculadora!$B$16),MONTH(Calculadora!$B$16)+A290-1,DAY(Calculadora!$B$16)),"")</f>
        <v/>
      </c>
      <c r="C290" t="str">
        <f>IF(A290&lt;=Calculadora!$F$11,F289,"")</f>
        <v/>
      </c>
      <c r="D290" t="str">
        <f>IF(A290&lt;=Calculadora!$F$11,IF(Calculadora!$F$13=1,IF(MOD(A290-1,Calculadora!$F$12)=0,Calculadora!$B$7,0),IF(MOD(A290,Calculadora!$F$12)=0,Calculadora!$B$7,0)),"")</f>
        <v/>
      </c>
      <c r="E290" t="str">
        <f>IF(A290&lt;=Calculadora!$F$11,IF(Calculadora!$F$13=1,(C290+D290)*Calculadora!$F$9,C290*Calculadora!$F$9),"")</f>
        <v/>
      </c>
      <c r="F290" t="str">
        <f>IF(A290&lt;=Calculadora!$F$11,IF(Calculadora!$F$13=1,C290+D290+E290,C290+E290+D290),"")</f>
        <v/>
      </c>
      <c r="G290" t="str">
        <f>IF(A290&lt;=Calculadora!$F$11,G289+D290,"")</f>
        <v/>
      </c>
      <c r="H290" t="str">
        <f>IF(A290&lt;=Calculadora!$F$11,F290-G290,"")</f>
        <v/>
      </c>
      <c r="I290" t="str">
        <f>IF(A290&lt;=Calculadora!$F$11,ROUNDUP(A290/12,0),"")</f>
        <v/>
      </c>
      <c r="J290" t="str">
        <f>IF(A290&lt;=Calculadora!$F$11,IF(AND(Calculadora!$B$14&gt;0,F290&gt;=Calculadora!$B$14),1,""),"")</f>
        <v/>
      </c>
    </row>
    <row r="291" spans="1:10" x14ac:dyDescent="0.3">
      <c r="A291">
        <v>269</v>
      </c>
      <c r="B291" t="str">
        <f>IF(A291&lt;=Calculadora!$F$11,DATE(YEAR(Calculadora!$B$16),MONTH(Calculadora!$B$16)+A291-1,DAY(Calculadora!$B$16)),"")</f>
        <v/>
      </c>
      <c r="C291" t="str">
        <f>IF(A291&lt;=Calculadora!$F$11,F290,"")</f>
        <v/>
      </c>
      <c r="D291" t="str">
        <f>IF(A291&lt;=Calculadora!$F$11,IF(Calculadora!$F$13=1,IF(MOD(A291-1,Calculadora!$F$12)=0,Calculadora!$B$7,0),IF(MOD(A291,Calculadora!$F$12)=0,Calculadora!$B$7,0)),"")</f>
        <v/>
      </c>
      <c r="E291" t="str">
        <f>IF(A291&lt;=Calculadora!$F$11,IF(Calculadora!$F$13=1,(C291+D291)*Calculadora!$F$9,C291*Calculadora!$F$9),"")</f>
        <v/>
      </c>
      <c r="F291" t="str">
        <f>IF(A291&lt;=Calculadora!$F$11,IF(Calculadora!$F$13=1,C291+D291+E291,C291+E291+D291),"")</f>
        <v/>
      </c>
      <c r="G291" t="str">
        <f>IF(A291&lt;=Calculadora!$F$11,G290+D291,"")</f>
        <v/>
      </c>
      <c r="H291" t="str">
        <f>IF(A291&lt;=Calculadora!$F$11,F291-G291,"")</f>
        <v/>
      </c>
      <c r="I291" t="str">
        <f>IF(A291&lt;=Calculadora!$F$11,ROUNDUP(A291/12,0),"")</f>
        <v/>
      </c>
      <c r="J291" t="str">
        <f>IF(A291&lt;=Calculadora!$F$11,IF(AND(Calculadora!$B$14&gt;0,F291&gt;=Calculadora!$B$14),1,""),"")</f>
        <v/>
      </c>
    </row>
    <row r="292" spans="1:10" x14ac:dyDescent="0.3">
      <c r="A292">
        <v>270</v>
      </c>
      <c r="B292" t="str">
        <f>IF(A292&lt;=Calculadora!$F$11,DATE(YEAR(Calculadora!$B$16),MONTH(Calculadora!$B$16)+A292-1,DAY(Calculadora!$B$16)),"")</f>
        <v/>
      </c>
      <c r="C292" t="str">
        <f>IF(A292&lt;=Calculadora!$F$11,F291,"")</f>
        <v/>
      </c>
      <c r="D292" t="str">
        <f>IF(A292&lt;=Calculadora!$F$11,IF(Calculadora!$F$13=1,IF(MOD(A292-1,Calculadora!$F$12)=0,Calculadora!$B$7,0),IF(MOD(A292,Calculadora!$F$12)=0,Calculadora!$B$7,0)),"")</f>
        <v/>
      </c>
      <c r="E292" t="str">
        <f>IF(A292&lt;=Calculadora!$F$11,IF(Calculadora!$F$13=1,(C292+D292)*Calculadora!$F$9,C292*Calculadora!$F$9),"")</f>
        <v/>
      </c>
      <c r="F292" t="str">
        <f>IF(A292&lt;=Calculadora!$F$11,IF(Calculadora!$F$13=1,C292+D292+E292,C292+E292+D292),"")</f>
        <v/>
      </c>
      <c r="G292" t="str">
        <f>IF(A292&lt;=Calculadora!$F$11,G291+D292,"")</f>
        <v/>
      </c>
      <c r="H292" t="str">
        <f>IF(A292&lt;=Calculadora!$F$11,F292-G292,"")</f>
        <v/>
      </c>
      <c r="I292" t="str">
        <f>IF(A292&lt;=Calculadora!$F$11,ROUNDUP(A292/12,0),"")</f>
        <v/>
      </c>
      <c r="J292" t="str">
        <f>IF(A292&lt;=Calculadora!$F$11,IF(AND(Calculadora!$B$14&gt;0,F292&gt;=Calculadora!$B$14),1,""),"")</f>
        <v/>
      </c>
    </row>
    <row r="293" spans="1:10" x14ac:dyDescent="0.3">
      <c r="A293">
        <v>271</v>
      </c>
      <c r="B293" t="str">
        <f>IF(A293&lt;=Calculadora!$F$11,DATE(YEAR(Calculadora!$B$16),MONTH(Calculadora!$B$16)+A293-1,DAY(Calculadora!$B$16)),"")</f>
        <v/>
      </c>
      <c r="C293" t="str">
        <f>IF(A293&lt;=Calculadora!$F$11,F292,"")</f>
        <v/>
      </c>
      <c r="D293" t="str">
        <f>IF(A293&lt;=Calculadora!$F$11,IF(Calculadora!$F$13=1,IF(MOD(A293-1,Calculadora!$F$12)=0,Calculadora!$B$7,0),IF(MOD(A293,Calculadora!$F$12)=0,Calculadora!$B$7,0)),"")</f>
        <v/>
      </c>
      <c r="E293" t="str">
        <f>IF(A293&lt;=Calculadora!$F$11,IF(Calculadora!$F$13=1,(C293+D293)*Calculadora!$F$9,C293*Calculadora!$F$9),"")</f>
        <v/>
      </c>
      <c r="F293" t="str">
        <f>IF(A293&lt;=Calculadora!$F$11,IF(Calculadora!$F$13=1,C293+D293+E293,C293+E293+D293),"")</f>
        <v/>
      </c>
      <c r="G293" t="str">
        <f>IF(A293&lt;=Calculadora!$F$11,G292+D293,"")</f>
        <v/>
      </c>
      <c r="H293" t="str">
        <f>IF(A293&lt;=Calculadora!$F$11,F293-G293,"")</f>
        <v/>
      </c>
      <c r="I293" t="str">
        <f>IF(A293&lt;=Calculadora!$F$11,ROUNDUP(A293/12,0),"")</f>
        <v/>
      </c>
      <c r="J293" t="str">
        <f>IF(A293&lt;=Calculadora!$F$11,IF(AND(Calculadora!$B$14&gt;0,F293&gt;=Calculadora!$B$14),1,""),"")</f>
        <v/>
      </c>
    </row>
    <row r="294" spans="1:10" x14ac:dyDescent="0.3">
      <c r="A294">
        <v>272</v>
      </c>
      <c r="B294" t="str">
        <f>IF(A294&lt;=Calculadora!$F$11,DATE(YEAR(Calculadora!$B$16),MONTH(Calculadora!$B$16)+A294-1,DAY(Calculadora!$B$16)),"")</f>
        <v/>
      </c>
      <c r="C294" t="str">
        <f>IF(A294&lt;=Calculadora!$F$11,F293,"")</f>
        <v/>
      </c>
      <c r="D294" t="str">
        <f>IF(A294&lt;=Calculadora!$F$11,IF(Calculadora!$F$13=1,IF(MOD(A294-1,Calculadora!$F$12)=0,Calculadora!$B$7,0),IF(MOD(A294,Calculadora!$F$12)=0,Calculadora!$B$7,0)),"")</f>
        <v/>
      </c>
      <c r="E294" t="str">
        <f>IF(A294&lt;=Calculadora!$F$11,IF(Calculadora!$F$13=1,(C294+D294)*Calculadora!$F$9,C294*Calculadora!$F$9),"")</f>
        <v/>
      </c>
      <c r="F294" t="str">
        <f>IF(A294&lt;=Calculadora!$F$11,IF(Calculadora!$F$13=1,C294+D294+E294,C294+E294+D294),"")</f>
        <v/>
      </c>
      <c r="G294" t="str">
        <f>IF(A294&lt;=Calculadora!$F$11,G293+D294,"")</f>
        <v/>
      </c>
      <c r="H294" t="str">
        <f>IF(A294&lt;=Calculadora!$F$11,F294-G294,"")</f>
        <v/>
      </c>
      <c r="I294" t="str">
        <f>IF(A294&lt;=Calculadora!$F$11,ROUNDUP(A294/12,0),"")</f>
        <v/>
      </c>
      <c r="J294" t="str">
        <f>IF(A294&lt;=Calculadora!$F$11,IF(AND(Calculadora!$B$14&gt;0,F294&gt;=Calculadora!$B$14),1,""),"")</f>
        <v/>
      </c>
    </row>
    <row r="295" spans="1:10" x14ac:dyDescent="0.3">
      <c r="A295">
        <v>273</v>
      </c>
      <c r="B295" t="str">
        <f>IF(A295&lt;=Calculadora!$F$11,DATE(YEAR(Calculadora!$B$16),MONTH(Calculadora!$B$16)+A295-1,DAY(Calculadora!$B$16)),"")</f>
        <v/>
      </c>
      <c r="C295" t="str">
        <f>IF(A295&lt;=Calculadora!$F$11,F294,"")</f>
        <v/>
      </c>
      <c r="D295" t="str">
        <f>IF(A295&lt;=Calculadora!$F$11,IF(Calculadora!$F$13=1,IF(MOD(A295-1,Calculadora!$F$12)=0,Calculadora!$B$7,0),IF(MOD(A295,Calculadora!$F$12)=0,Calculadora!$B$7,0)),"")</f>
        <v/>
      </c>
      <c r="E295" t="str">
        <f>IF(A295&lt;=Calculadora!$F$11,IF(Calculadora!$F$13=1,(C295+D295)*Calculadora!$F$9,C295*Calculadora!$F$9),"")</f>
        <v/>
      </c>
      <c r="F295" t="str">
        <f>IF(A295&lt;=Calculadora!$F$11,IF(Calculadora!$F$13=1,C295+D295+E295,C295+E295+D295),"")</f>
        <v/>
      </c>
      <c r="G295" t="str">
        <f>IF(A295&lt;=Calculadora!$F$11,G294+D295,"")</f>
        <v/>
      </c>
      <c r="H295" t="str">
        <f>IF(A295&lt;=Calculadora!$F$11,F295-G295,"")</f>
        <v/>
      </c>
      <c r="I295" t="str">
        <f>IF(A295&lt;=Calculadora!$F$11,ROUNDUP(A295/12,0),"")</f>
        <v/>
      </c>
      <c r="J295" t="str">
        <f>IF(A295&lt;=Calculadora!$F$11,IF(AND(Calculadora!$B$14&gt;0,F295&gt;=Calculadora!$B$14),1,""),"")</f>
        <v/>
      </c>
    </row>
    <row r="296" spans="1:10" x14ac:dyDescent="0.3">
      <c r="A296">
        <v>274</v>
      </c>
      <c r="B296" t="str">
        <f>IF(A296&lt;=Calculadora!$F$11,DATE(YEAR(Calculadora!$B$16),MONTH(Calculadora!$B$16)+A296-1,DAY(Calculadora!$B$16)),"")</f>
        <v/>
      </c>
      <c r="C296" t="str">
        <f>IF(A296&lt;=Calculadora!$F$11,F295,"")</f>
        <v/>
      </c>
      <c r="D296" t="str">
        <f>IF(A296&lt;=Calculadora!$F$11,IF(Calculadora!$F$13=1,IF(MOD(A296-1,Calculadora!$F$12)=0,Calculadora!$B$7,0),IF(MOD(A296,Calculadora!$F$12)=0,Calculadora!$B$7,0)),"")</f>
        <v/>
      </c>
      <c r="E296" t="str">
        <f>IF(A296&lt;=Calculadora!$F$11,IF(Calculadora!$F$13=1,(C296+D296)*Calculadora!$F$9,C296*Calculadora!$F$9),"")</f>
        <v/>
      </c>
      <c r="F296" t="str">
        <f>IF(A296&lt;=Calculadora!$F$11,IF(Calculadora!$F$13=1,C296+D296+E296,C296+E296+D296),"")</f>
        <v/>
      </c>
      <c r="G296" t="str">
        <f>IF(A296&lt;=Calculadora!$F$11,G295+D296,"")</f>
        <v/>
      </c>
      <c r="H296" t="str">
        <f>IF(A296&lt;=Calculadora!$F$11,F296-G296,"")</f>
        <v/>
      </c>
      <c r="I296" t="str">
        <f>IF(A296&lt;=Calculadora!$F$11,ROUNDUP(A296/12,0),"")</f>
        <v/>
      </c>
      <c r="J296" t="str">
        <f>IF(A296&lt;=Calculadora!$F$11,IF(AND(Calculadora!$B$14&gt;0,F296&gt;=Calculadora!$B$14),1,""),"")</f>
        <v/>
      </c>
    </row>
    <row r="297" spans="1:10" x14ac:dyDescent="0.3">
      <c r="A297">
        <v>275</v>
      </c>
      <c r="B297" t="str">
        <f>IF(A297&lt;=Calculadora!$F$11,DATE(YEAR(Calculadora!$B$16),MONTH(Calculadora!$B$16)+A297-1,DAY(Calculadora!$B$16)),"")</f>
        <v/>
      </c>
      <c r="C297" t="str">
        <f>IF(A297&lt;=Calculadora!$F$11,F296,"")</f>
        <v/>
      </c>
      <c r="D297" t="str">
        <f>IF(A297&lt;=Calculadora!$F$11,IF(Calculadora!$F$13=1,IF(MOD(A297-1,Calculadora!$F$12)=0,Calculadora!$B$7,0),IF(MOD(A297,Calculadora!$F$12)=0,Calculadora!$B$7,0)),"")</f>
        <v/>
      </c>
      <c r="E297" t="str">
        <f>IF(A297&lt;=Calculadora!$F$11,IF(Calculadora!$F$13=1,(C297+D297)*Calculadora!$F$9,C297*Calculadora!$F$9),"")</f>
        <v/>
      </c>
      <c r="F297" t="str">
        <f>IF(A297&lt;=Calculadora!$F$11,IF(Calculadora!$F$13=1,C297+D297+E297,C297+E297+D297),"")</f>
        <v/>
      </c>
      <c r="G297" t="str">
        <f>IF(A297&lt;=Calculadora!$F$11,G296+D297,"")</f>
        <v/>
      </c>
      <c r="H297" t="str">
        <f>IF(A297&lt;=Calculadora!$F$11,F297-G297,"")</f>
        <v/>
      </c>
      <c r="I297" t="str">
        <f>IF(A297&lt;=Calculadora!$F$11,ROUNDUP(A297/12,0),"")</f>
        <v/>
      </c>
      <c r="J297" t="str">
        <f>IF(A297&lt;=Calculadora!$F$11,IF(AND(Calculadora!$B$14&gt;0,F297&gt;=Calculadora!$B$14),1,""),"")</f>
        <v/>
      </c>
    </row>
    <row r="298" spans="1:10" x14ac:dyDescent="0.3">
      <c r="A298">
        <v>276</v>
      </c>
      <c r="B298" t="str">
        <f>IF(A298&lt;=Calculadora!$F$11,DATE(YEAR(Calculadora!$B$16),MONTH(Calculadora!$B$16)+A298-1,DAY(Calculadora!$B$16)),"")</f>
        <v/>
      </c>
      <c r="C298" t="str">
        <f>IF(A298&lt;=Calculadora!$F$11,F297,"")</f>
        <v/>
      </c>
      <c r="D298" t="str">
        <f>IF(A298&lt;=Calculadora!$F$11,IF(Calculadora!$F$13=1,IF(MOD(A298-1,Calculadora!$F$12)=0,Calculadora!$B$7,0),IF(MOD(A298,Calculadora!$F$12)=0,Calculadora!$B$7,0)),"")</f>
        <v/>
      </c>
      <c r="E298" t="str">
        <f>IF(A298&lt;=Calculadora!$F$11,IF(Calculadora!$F$13=1,(C298+D298)*Calculadora!$F$9,C298*Calculadora!$F$9),"")</f>
        <v/>
      </c>
      <c r="F298" t="str">
        <f>IF(A298&lt;=Calculadora!$F$11,IF(Calculadora!$F$13=1,C298+D298+E298,C298+E298+D298),"")</f>
        <v/>
      </c>
      <c r="G298" t="str">
        <f>IF(A298&lt;=Calculadora!$F$11,G297+D298,"")</f>
        <v/>
      </c>
      <c r="H298" t="str">
        <f>IF(A298&lt;=Calculadora!$F$11,F298-G298,"")</f>
        <v/>
      </c>
      <c r="I298" t="str">
        <f>IF(A298&lt;=Calculadora!$F$11,ROUNDUP(A298/12,0),"")</f>
        <v/>
      </c>
      <c r="J298" t="str">
        <f>IF(A298&lt;=Calculadora!$F$11,IF(AND(Calculadora!$B$14&gt;0,F298&gt;=Calculadora!$B$14),1,""),"")</f>
        <v/>
      </c>
    </row>
    <row r="299" spans="1:10" x14ac:dyDescent="0.3">
      <c r="A299">
        <v>277</v>
      </c>
      <c r="B299" t="str">
        <f>IF(A299&lt;=Calculadora!$F$11,DATE(YEAR(Calculadora!$B$16),MONTH(Calculadora!$B$16)+A299-1,DAY(Calculadora!$B$16)),"")</f>
        <v/>
      </c>
      <c r="C299" t="str">
        <f>IF(A299&lt;=Calculadora!$F$11,F298,"")</f>
        <v/>
      </c>
      <c r="D299" t="str">
        <f>IF(A299&lt;=Calculadora!$F$11,IF(Calculadora!$F$13=1,IF(MOD(A299-1,Calculadora!$F$12)=0,Calculadora!$B$7,0),IF(MOD(A299,Calculadora!$F$12)=0,Calculadora!$B$7,0)),"")</f>
        <v/>
      </c>
      <c r="E299" t="str">
        <f>IF(A299&lt;=Calculadora!$F$11,IF(Calculadora!$F$13=1,(C299+D299)*Calculadora!$F$9,C299*Calculadora!$F$9),"")</f>
        <v/>
      </c>
      <c r="F299" t="str">
        <f>IF(A299&lt;=Calculadora!$F$11,IF(Calculadora!$F$13=1,C299+D299+E299,C299+E299+D299),"")</f>
        <v/>
      </c>
      <c r="G299" t="str">
        <f>IF(A299&lt;=Calculadora!$F$11,G298+D299,"")</f>
        <v/>
      </c>
      <c r="H299" t="str">
        <f>IF(A299&lt;=Calculadora!$F$11,F299-G299,"")</f>
        <v/>
      </c>
      <c r="I299" t="str">
        <f>IF(A299&lt;=Calculadora!$F$11,ROUNDUP(A299/12,0),"")</f>
        <v/>
      </c>
      <c r="J299" t="str">
        <f>IF(A299&lt;=Calculadora!$F$11,IF(AND(Calculadora!$B$14&gt;0,F299&gt;=Calculadora!$B$14),1,""),"")</f>
        <v/>
      </c>
    </row>
    <row r="300" spans="1:10" x14ac:dyDescent="0.3">
      <c r="A300">
        <v>278</v>
      </c>
      <c r="B300" t="str">
        <f>IF(A300&lt;=Calculadora!$F$11,DATE(YEAR(Calculadora!$B$16),MONTH(Calculadora!$B$16)+A300-1,DAY(Calculadora!$B$16)),"")</f>
        <v/>
      </c>
      <c r="C300" t="str">
        <f>IF(A300&lt;=Calculadora!$F$11,F299,"")</f>
        <v/>
      </c>
      <c r="D300" t="str">
        <f>IF(A300&lt;=Calculadora!$F$11,IF(Calculadora!$F$13=1,IF(MOD(A300-1,Calculadora!$F$12)=0,Calculadora!$B$7,0),IF(MOD(A300,Calculadora!$F$12)=0,Calculadora!$B$7,0)),"")</f>
        <v/>
      </c>
      <c r="E300" t="str">
        <f>IF(A300&lt;=Calculadora!$F$11,IF(Calculadora!$F$13=1,(C300+D300)*Calculadora!$F$9,C300*Calculadora!$F$9),"")</f>
        <v/>
      </c>
      <c r="F300" t="str">
        <f>IF(A300&lt;=Calculadora!$F$11,IF(Calculadora!$F$13=1,C300+D300+E300,C300+E300+D300),"")</f>
        <v/>
      </c>
      <c r="G300" t="str">
        <f>IF(A300&lt;=Calculadora!$F$11,G299+D300,"")</f>
        <v/>
      </c>
      <c r="H300" t="str">
        <f>IF(A300&lt;=Calculadora!$F$11,F300-G300,"")</f>
        <v/>
      </c>
      <c r="I300" t="str">
        <f>IF(A300&lt;=Calculadora!$F$11,ROUNDUP(A300/12,0),"")</f>
        <v/>
      </c>
      <c r="J300" t="str">
        <f>IF(A300&lt;=Calculadora!$F$11,IF(AND(Calculadora!$B$14&gt;0,F300&gt;=Calculadora!$B$14),1,""),"")</f>
        <v/>
      </c>
    </row>
    <row r="301" spans="1:10" x14ac:dyDescent="0.3">
      <c r="A301">
        <v>279</v>
      </c>
      <c r="B301" t="str">
        <f>IF(A301&lt;=Calculadora!$F$11,DATE(YEAR(Calculadora!$B$16),MONTH(Calculadora!$B$16)+A301-1,DAY(Calculadora!$B$16)),"")</f>
        <v/>
      </c>
      <c r="C301" t="str">
        <f>IF(A301&lt;=Calculadora!$F$11,F300,"")</f>
        <v/>
      </c>
      <c r="D301" t="str">
        <f>IF(A301&lt;=Calculadora!$F$11,IF(Calculadora!$F$13=1,IF(MOD(A301-1,Calculadora!$F$12)=0,Calculadora!$B$7,0),IF(MOD(A301,Calculadora!$F$12)=0,Calculadora!$B$7,0)),"")</f>
        <v/>
      </c>
      <c r="E301" t="str">
        <f>IF(A301&lt;=Calculadora!$F$11,IF(Calculadora!$F$13=1,(C301+D301)*Calculadora!$F$9,C301*Calculadora!$F$9),"")</f>
        <v/>
      </c>
      <c r="F301" t="str">
        <f>IF(A301&lt;=Calculadora!$F$11,IF(Calculadora!$F$13=1,C301+D301+E301,C301+E301+D301),"")</f>
        <v/>
      </c>
      <c r="G301" t="str">
        <f>IF(A301&lt;=Calculadora!$F$11,G300+D301,"")</f>
        <v/>
      </c>
      <c r="H301" t="str">
        <f>IF(A301&lt;=Calculadora!$F$11,F301-G301,"")</f>
        <v/>
      </c>
      <c r="I301" t="str">
        <f>IF(A301&lt;=Calculadora!$F$11,ROUNDUP(A301/12,0),"")</f>
        <v/>
      </c>
      <c r="J301" t="str">
        <f>IF(A301&lt;=Calculadora!$F$11,IF(AND(Calculadora!$B$14&gt;0,F301&gt;=Calculadora!$B$14),1,""),"")</f>
        <v/>
      </c>
    </row>
    <row r="302" spans="1:10" x14ac:dyDescent="0.3">
      <c r="A302">
        <v>280</v>
      </c>
      <c r="B302" t="str">
        <f>IF(A302&lt;=Calculadora!$F$11,DATE(YEAR(Calculadora!$B$16),MONTH(Calculadora!$B$16)+A302-1,DAY(Calculadora!$B$16)),"")</f>
        <v/>
      </c>
      <c r="C302" t="str">
        <f>IF(A302&lt;=Calculadora!$F$11,F301,"")</f>
        <v/>
      </c>
      <c r="D302" t="str">
        <f>IF(A302&lt;=Calculadora!$F$11,IF(Calculadora!$F$13=1,IF(MOD(A302-1,Calculadora!$F$12)=0,Calculadora!$B$7,0),IF(MOD(A302,Calculadora!$F$12)=0,Calculadora!$B$7,0)),"")</f>
        <v/>
      </c>
      <c r="E302" t="str">
        <f>IF(A302&lt;=Calculadora!$F$11,IF(Calculadora!$F$13=1,(C302+D302)*Calculadora!$F$9,C302*Calculadora!$F$9),"")</f>
        <v/>
      </c>
      <c r="F302" t="str">
        <f>IF(A302&lt;=Calculadora!$F$11,IF(Calculadora!$F$13=1,C302+D302+E302,C302+E302+D302),"")</f>
        <v/>
      </c>
      <c r="G302" t="str">
        <f>IF(A302&lt;=Calculadora!$F$11,G301+D302,"")</f>
        <v/>
      </c>
      <c r="H302" t="str">
        <f>IF(A302&lt;=Calculadora!$F$11,F302-G302,"")</f>
        <v/>
      </c>
      <c r="I302" t="str">
        <f>IF(A302&lt;=Calculadora!$F$11,ROUNDUP(A302/12,0),"")</f>
        <v/>
      </c>
      <c r="J302" t="str">
        <f>IF(A302&lt;=Calculadora!$F$11,IF(AND(Calculadora!$B$14&gt;0,F302&gt;=Calculadora!$B$14),1,""),"")</f>
        <v/>
      </c>
    </row>
    <row r="303" spans="1:10" x14ac:dyDescent="0.3">
      <c r="A303">
        <v>281</v>
      </c>
      <c r="B303" t="str">
        <f>IF(A303&lt;=Calculadora!$F$11,DATE(YEAR(Calculadora!$B$16),MONTH(Calculadora!$B$16)+A303-1,DAY(Calculadora!$B$16)),"")</f>
        <v/>
      </c>
      <c r="C303" t="str">
        <f>IF(A303&lt;=Calculadora!$F$11,F302,"")</f>
        <v/>
      </c>
      <c r="D303" t="str">
        <f>IF(A303&lt;=Calculadora!$F$11,IF(Calculadora!$F$13=1,IF(MOD(A303-1,Calculadora!$F$12)=0,Calculadora!$B$7,0),IF(MOD(A303,Calculadora!$F$12)=0,Calculadora!$B$7,0)),"")</f>
        <v/>
      </c>
      <c r="E303" t="str">
        <f>IF(A303&lt;=Calculadora!$F$11,IF(Calculadora!$F$13=1,(C303+D303)*Calculadora!$F$9,C303*Calculadora!$F$9),"")</f>
        <v/>
      </c>
      <c r="F303" t="str">
        <f>IF(A303&lt;=Calculadora!$F$11,IF(Calculadora!$F$13=1,C303+D303+E303,C303+E303+D303),"")</f>
        <v/>
      </c>
      <c r="G303" t="str">
        <f>IF(A303&lt;=Calculadora!$F$11,G302+D303,"")</f>
        <v/>
      </c>
      <c r="H303" t="str">
        <f>IF(A303&lt;=Calculadora!$F$11,F303-G303,"")</f>
        <v/>
      </c>
      <c r="I303" t="str">
        <f>IF(A303&lt;=Calculadora!$F$11,ROUNDUP(A303/12,0),"")</f>
        <v/>
      </c>
      <c r="J303" t="str">
        <f>IF(A303&lt;=Calculadora!$F$11,IF(AND(Calculadora!$B$14&gt;0,F303&gt;=Calculadora!$B$14),1,""),"")</f>
        <v/>
      </c>
    </row>
    <row r="304" spans="1:10" x14ac:dyDescent="0.3">
      <c r="A304">
        <v>282</v>
      </c>
      <c r="B304" t="str">
        <f>IF(A304&lt;=Calculadora!$F$11,DATE(YEAR(Calculadora!$B$16),MONTH(Calculadora!$B$16)+A304-1,DAY(Calculadora!$B$16)),"")</f>
        <v/>
      </c>
      <c r="C304" t="str">
        <f>IF(A304&lt;=Calculadora!$F$11,F303,"")</f>
        <v/>
      </c>
      <c r="D304" t="str">
        <f>IF(A304&lt;=Calculadora!$F$11,IF(Calculadora!$F$13=1,IF(MOD(A304-1,Calculadora!$F$12)=0,Calculadora!$B$7,0),IF(MOD(A304,Calculadora!$F$12)=0,Calculadora!$B$7,0)),"")</f>
        <v/>
      </c>
      <c r="E304" t="str">
        <f>IF(A304&lt;=Calculadora!$F$11,IF(Calculadora!$F$13=1,(C304+D304)*Calculadora!$F$9,C304*Calculadora!$F$9),"")</f>
        <v/>
      </c>
      <c r="F304" t="str">
        <f>IF(A304&lt;=Calculadora!$F$11,IF(Calculadora!$F$13=1,C304+D304+E304,C304+E304+D304),"")</f>
        <v/>
      </c>
      <c r="G304" t="str">
        <f>IF(A304&lt;=Calculadora!$F$11,G303+D304,"")</f>
        <v/>
      </c>
      <c r="H304" t="str">
        <f>IF(A304&lt;=Calculadora!$F$11,F304-G304,"")</f>
        <v/>
      </c>
      <c r="I304" t="str">
        <f>IF(A304&lt;=Calculadora!$F$11,ROUNDUP(A304/12,0),"")</f>
        <v/>
      </c>
      <c r="J304" t="str">
        <f>IF(A304&lt;=Calculadora!$F$11,IF(AND(Calculadora!$B$14&gt;0,F304&gt;=Calculadora!$B$14),1,""),"")</f>
        <v/>
      </c>
    </row>
    <row r="305" spans="1:10" x14ac:dyDescent="0.3">
      <c r="A305">
        <v>283</v>
      </c>
      <c r="B305" t="str">
        <f>IF(A305&lt;=Calculadora!$F$11,DATE(YEAR(Calculadora!$B$16),MONTH(Calculadora!$B$16)+A305-1,DAY(Calculadora!$B$16)),"")</f>
        <v/>
      </c>
      <c r="C305" t="str">
        <f>IF(A305&lt;=Calculadora!$F$11,F304,"")</f>
        <v/>
      </c>
      <c r="D305" t="str">
        <f>IF(A305&lt;=Calculadora!$F$11,IF(Calculadora!$F$13=1,IF(MOD(A305-1,Calculadora!$F$12)=0,Calculadora!$B$7,0),IF(MOD(A305,Calculadora!$F$12)=0,Calculadora!$B$7,0)),"")</f>
        <v/>
      </c>
      <c r="E305" t="str">
        <f>IF(A305&lt;=Calculadora!$F$11,IF(Calculadora!$F$13=1,(C305+D305)*Calculadora!$F$9,C305*Calculadora!$F$9),"")</f>
        <v/>
      </c>
      <c r="F305" t="str">
        <f>IF(A305&lt;=Calculadora!$F$11,IF(Calculadora!$F$13=1,C305+D305+E305,C305+E305+D305),"")</f>
        <v/>
      </c>
      <c r="G305" t="str">
        <f>IF(A305&lt;=Calculadora!$F$11,G304+D305,"")</f>
        <v/>
      </c>
      <c r="H305" t="str">
        <f>IF(A305&lt;=Calculadora!$F$11,F305-G305,"")</f>
        <v/>
      </c>
      <c r="I305" t="str">
        <f>IF(A305&lt;=Calculadora!$F$11,ROUNDUP(A305/12,0),"")</f>
        <v/>
      </c>
      <c r="J305" t="str">
        <f>IF(A305&lt;=Calculadora!$F$11,IF(AND(Calculadora!$B$14&gt;0,F305&gt;=Calculadora!$B$14),1,""),"")</f>
        <v/>
      </c>
    </row>
    <row r="306" spans="1:10" x14ac:dyDescent="0.3">
      <c r="A306">
        <v>284</v>
      </c>
      <c r="B306" t="str">
        <f>IF(A306&lt;=Calculadora!$F$11,DATE(YEAR(Calculadora!$B$16),MONTH(Calculadora!$B$16)+A306-1,DAY(Calculadora!$B$16)),"")</f>
        <v/>
      </c>
      <c r="C306" t="str">
        <f>IF(A306&lt;=Calculadora!$F$11,F305,"")</f>
        <v/>
      </c>
      <c r="D306" t="str">
        <f>IF(A306&lt;=Calculadora!$F$11,IF(Calculadora!$F$13=1,IF(MOD(A306-1,Calculadora!$F$12)=0,Calculadora!$B$7,0),IF(MOD(A306,Calculadora!$F$12)=0,Calculadora!$B$7,0)),"")</f>
        <v/>
      </c>
      <c r="E306" t="str">
        <f>IF(A306&lt;=Calculadora!$F$11,IF(Calculadora!$F$13=1,(C306+D306)*Calculadora!$F$9,C306*Calculadora!$F$9),"")</f>
        <v/>
      </c>
      <c r="F306" t="str">
        <f>IF(A306&lt;=Calculadora!$F$11,IF(Calculadora!$F$13=1,C306+D306+E306,C306+E306+D306),"")</f>
        <v/>
      </c>
      <c r="G306" t="str">
        <f>IF(A306&lt;=Calculadora!$F$11,G305+D306,"")</f>
        <v/>
      </c>
      <c r="H306" t="str">
        <f>IF(A306&lt;=Calculadora!$F$11,F306-G306,"")</f>
        <v/>
      </c>
      <c r="I306" t="str">
        <f>IF(A306&lt;=Calculadora!$F$11,ROUNDUP(A306/12,0),"")</f>
        <v/>
      </c>
      <c r="J306" t="str">
        <f>IF(A306&lt;=Calculadora!$F$11,IF(AND(Calculadora!$B$14&gt;0,F306&gt;=Calculadora!$B$14),1,""),"")</f>
        <v/>
      </c>
    </row>
    <row r="307" spans="1:10" x14ac:dyDescent="0.3">
      <c r="A307">
        <v>285</v>
      </c>
      <c r="B307" t="str">
        <f>IF(A307&lt;=Calculadora!$F$11,DATE(YEAR(Calculadora!$B$16),MONTH(Calculadora!$B$16)+A307-1,DAY(Calculadora!$B$16)),"")</f>
        <v/>
      </c>
      <c r="C307" t="str">
        <f>IF(A307&lt;=Calculadora!$F$11,F306,"")</f>
        <v/>
      </c>
      <c r="D307" t="str">
        <f>IF(A307&lt;=Calculadora!$F$11,IF(Calculadora!$F$13=1,IF(MOD(A307-1,Calculadora!$F$12)=0,Calculadora!$B$7,0),IF(MOD(A307,Calculadora!$F$12)=0,Calculadora!$B$7,0)),"")</f>
        <v/>
      </c>
      <c r="E307" t="str">
        <f>IF(A307&lt;=Calculadora!$F$11,IF(Calculadora!$F$13=1,(C307+D307)*Calculadora!$F$9,C307*Calculadora!$F$9),"")</f>
        <v/>
      </c>
      <c r="F307" t="str">
        <f>IF(A307&lt;=Calculadora!$F$11,IF(Calculadora!$F$13=1,C307+D307+E307,C307+E307+D307),"")</f>
        <v/>
      </c>
      <c r="G307" t="str">
        <f>IF(A307&lt;=Calculadora!$F$11,G306+D307,"")</f>
        <v/>
      </c>
      <c r="H307" t="str">
        <f>IF(A307&lt;=Calculadora!$F$11,F307-G307,"")</f>
        <v/>
      </c>
      <c r="I307" t="str">
        <f>IF(A307&lt;=Calculadora!$F$11,ROUNDUP(A307/12,0),"")</f>
        <v/>
      </c>
      <c r="J307" t="str">
        <f>IF(A307&lt;=Calculadora!$F$11,IF(AND(Calculadora!$B$14&gt;0,F307&gt;=Calculadora!$B$14),1,""),"")</f>
        <v/>
      </c>
    </row>
    <row r="308" spans="1:10" x14ac:dyDescent="0.3">
      <c r="A308">
        <v>286</v>
      </c>
      <c r="B308" t="str">
        <f>IF(A308&lt;=Calculadora!$F$11,DATE(YEAR(Calculadora!$B$16),MONTH(Calculadora!$B$16)+A308-1,DAY(Calculadora!$B$16)),"")</f>
        <v/>
      </c>
      <c r="C308" t="str">
        <f>IF(A308&lt;=Calculadora!$F$11,F307,"")</f>
        <v/>
      </c>
      <c r="D308" t="str">
        <f>IF(A308&lt;=Calculadora!$F$11,IF(Calculadora!$F$13=1,IF(MOD(A308-1,Calculadora!$F$12)=0,Calculadora!$B$7,0),IF(MOD(A308,Calculadora!$F$12)=0,Calculadora!$B$7,0)),"")</f>
        <v/>
      </c>
      <c r="E308" t="str">
        <f>IF(A308&lt;=Calculadora!$F$11,IF(Calculadora!$F$13=1,(C308+D308)*Calculadora!$F$9,C308*Calculadora!$F$9),"")</f>
        <v/>
      </c>
      <c r="F308" t="str">
        <f>IF(A308&lt;=Calculadora!$F$11,IF(Calculadora!$F$13=1,C308+D308+E308,C308+E308+D308),"")</f>
        <v/>
      </c>
      <c r="G308" t="str">
        <f>IF(A308&lt;=Calculadora!$F$11,G307+D308,"")</f>
        <v/>
      </c>
      <c r="H308" t="str">
        <f>IF(A308&lt;=Calculadora!$F$11,F308-G308,"")</f>
        <v/>
      </c>
      <c r="I308" t="str">
        <f>IF(A308&lt;=Calculadora!$F$11,ROUNDUP(A308/12,0),"")</f>
        <v/>
      </c>
      <c r="J308" t="str">
        <f>IF(A308&lt;=Calculadora!$F$11,IF(AND(Calculadora!$B$14&gt;0,F308&gt;=Calculadora!$B$14),1,""),"")</f>
        <v/>
      </c>
    </row>
    <row r="309" spans="1:10" x14ac:dyDescent="0.3">
      <c r="A309">
        <v>287</v>
      </c>
      <c r="B309" t="str">
        <f>IF(A309&lt;=Calculadora!$F$11,DATE(YEAR(Calculadora!$B$16),MONTH(Calculadora!$B$16)+A309-1,DAY(Calculadora!$B$16)),"")</f>
        <v/>
      </c>
      <c r="C309" t="str">
        <f>IF(A309&lt;=Calculadora!$F$11,F308,"")</f>
        <v/>
      </c>
      <c r="D309" t="str">
        <f>IF(A309&lt;=Calculadora!$F$11,IF(Calculadora!$F$13=1,IF(MOD(A309-1,Calculadora!$F$12)=0,Calculadora!$B$7,0),IF(MOD(A309,Calculadora!$F$12)=0,Calculadora!$B$7,0)),"")</f>
        <v/>
      </c>
      <c r="E309" t="str">
        <f>IF(A309&lt;=Calculadora!$F$11,IF(Calculadora!$F$13=1,(C309+D309)*Calculadora!$F$9,C309*Calculadora!$F$9),"")</f>
        <v/>
      </c>
      <c r="F309" t="str">
        <f>IF(A309&lt;=Calculadora!$F$11,IF(Calculadora!$F$13=1,C309+D309+E309,C309+E309+D309),"")</f>
        <v/>
      </c>
      <c r="G309" t="str">
        <f>IF(A309&lt;=Calculadora!$F$11,G308+D309,"")</f>
        <v/>
      </c>
      <c r="H309" t="str">
        <f>IF(A309&lt;=Calculadora!$F$11,F309-G309,"")</f>
        <v/>
      </c>
      <c r="I309" t="str">
        <f>IF(A309&lt;=Calculadora!$F$11,ROUNDUP(A309/12,0),"")</f>
        <v/>
      </c>
      <c r="J309" t="str">
        <f>IF(A309&lt;=Calculadora!$F$11,IF(AND(Calculadora!$B$14&gt;0,F309&gt;=Calculadora!$B$14),1,""),"")</f>
        <v/>
      </c>
    </row>
    <row r="310" spans="1:10" x14ac:dyDescent="0.3">
      <c r="A310">
        <v>288</v>
      </c>
      <c r="B310" t="str">
        <f>IF(A310&lt;=Calculadora!$F$11,DATE(YEAR(Calculadora!$B$16),MONTH(Calculadora!$B$16)+A310-1,DAY(Calculadora!$B$16)),"")</f>
        <v/>
      </c>
      <c r="C310" t="str">
        <f>IF(A310&lt;=Calculadora!$F$11,F309,"")</f>
        <v/>
      </c>
      <c r="D310" t="str">
        <f>IF(A310&lt;=Calculadora!$F$11,IF(Calculadora!$F$13=1,IF(MOD(A310-1,Calculadora!$F$12)=0,Calculadora!$B$7,0),IF(MOD(A310,Calculadora!$F$12)=0,Calculadora!$B$7,0)),"")</f>
        <v/>
      </c>
      <c r="E310" t="str">
        <f>IF(A310&lt;=Calculadora!$F$11,IF(Calculadora!$F$13=1,(C310+D310)*Calculadora!$F$9,C310*Calculadora!$F$9),"")</f>
        <v/>
      </c>
      <c r="F310" t="str">
        <f>IF(A310&lt;=Calculadora!$F$11,IF(Calculadora!$F$13=1,C310+D310+E310,C310+E310+D310),"")</f>
        <v/>
      </c>
      <c r="G310" t="str">
        <f>IF(A310&lt;=Calculadora!$F$11,G309+D310,"")</f>
        <v/>
      </c>
      <c r="H310" t="str">
        <f>IF(A310&lt;=Calculadora!$F$11,F310-G310,"")</f>
        <v/>
      </c>
      <c r="I310" t="str">
        <f>IF(A310&lt;=Calculadora!$F$11,ROUNDUP(A310/12,0),"")</f>
        <v/>
      </c>
      <c r="J310" t="str">
        <f>IF(A310&lt;=Calculadora!$F$11,IF(AND(Calculadora!$B$14&gt;0,F310&gt;=Calculadora!$B$14),1,""),"")</f>
        <v/>
      </c>
    </row>
    <row r="311" spans="1:10" x14ac:dyDescent="0.3">
      <c r="A311">
        <v>289</v>
      </c>
      <c r="B311" t="str">
        <f>IF(A311&lt;=Calculadora!$F$11,DATE(YEAR(Calculadora!$B$16),MONTH(Calculadora!$B$16)+A311-1,DAY(Calculadora!$B$16)),"")</f>
        <v/>
      </c>
      <c r="C311" t="str">
        <f>IF(A311&lt;=Calculadora!$F$11,F310,"")</f>
        <v/>
      </c>
      <c r="D311" t="str">
        <f>IF(A311&lt;=Calculadora!$F$11,IF(Calculadora!$F$13=1,IF(MOD(A311-1,Calculadora!$F$12)=0,Calculadora!$B$7,0),IF(MOD(A311,Calculadora!$F$12)=0,Calculadora!$B$7,0)),"")</f>
        <v/>
      </c>
      <c r="E311" t="str">
        <f>IF(A311&lt;=Calculadora!$F$11,IF(Calculadora!$F$13=1,(C311+D311)*Calculadora!$F$9,C311*Calculadora!$F$9),"")</f>
        <v/>
      </c>
      <c r="F311" t="str">
        <f>IF(A311&lt;=Calculadora!$F$11,IF(Calculadora!$F$13=1,C311+D311+E311,C311+E311+D311),"")</f>
        <v/>
      </c>
      <c r="G311" t="str">
        <f>IF(A311&lt;=Calculadora!$F$11,G310+D311,"")</f>
        <v/>
      </c>
      <c r="H311" t="str">
        <f>IF(A311&lt;=Calculadora!$F$11,F311-G311,"")</f>
        <v/>
      </c>
      <c r="I311" t="str">
        <f>IF(A311&lt;=Calculadora!$F$11,ROUNDUP(A311/12,0),"")</f>
        <v/>
      </c>
      <c r="J311" t="str">
        <f>IF(A311&lt;=Calculadora!$F$11,IF(AND(Calculadora!$B$14&gt;0,F311&gt;=Calculadora!$B$14),1,""),"")</f>
        <v/>
      </c>
    </row>
    <row r="312" spans="1:10" x14ac:dyDescent="0.3">
      <c r="A312">
        <v>290</v>
      </c>
      <c r="B312" t="str">
        <f>IF(A312&lt;=Calculadora!$F$11,DATE(YEAR(Calculadora!$B$16),MONTH(Calculadora!$B$16)+A312-1,DAY(Calculadora!$B$16)),"")</f>
        <v/>
      </c>
      <c r="C312" t="str">
        <f>IF(A312&lt;=Calculadora!$F$11,F311,"")</f>
        <v/>
      </c>
      <c r="D312" t="str">
        <f>IF(A312&lt;=Calculadora!$F$11,IF(Calculadora!$F$13=1,IF(MOD(A312-1,Calculadora!$F$12)=0,Calculadora!$B$7,0),IF(MOD(A312,Calculadora!$F$12)=0,Calculadora!$B$7,0)),"")</f>
        <v/>
      </c>
      <c r="E312" t="str">
        <f>IF(A312&lt;=Calculadora!$F$11,IF(Calculadora!$F$13=1,(C312+D312)*Calculadora!$F$9,C312*Calculadora!$F$9),"")</f>
        <v/>
      </c>
      <c r="F312" t="str">
        <f>IF(A312&lt;=Calculadora!$F$11,IF(Calculadora!$F$13=1,C312+D312+E312,C312+E312+D312),"")</f>
        <v/>
      </c>
      <c r="G312" t="str">
        <f>IF(A312&lt;=Calculadora!$F$11,G311+D312,"")</f>
        <v/>
      </c>
      <c r="H312" t="str">
        <f>IF(A312&lt;=Calculadora!$F$11,F312-G312,"")</f>
        <v/>
      </c>
      <c r="I312" t="str">
        <f>IF(A312&lt;=Calculadora!$F$11,ROUNDUP(A312/12,0),"")</f>
        <v/>
      </c>
      <c r="J312" t="str">
        <f>IF(A312&lt;=Calculadora!$F$11,IF(AND(Calculadora!$B$14&gt;0,F312&gt;=Calculadora!$B$14),1,""),"")</f>
        <v/>
      </c>
    </row>
    <row r="313" spans="1:10" x14ac:dyDescent="0.3">
      <c r="A313">
        <v>291</v>
      </c>
      <c r="B313" t="str">
        <f>IF(A313&lt;=Calculadora!$F$11,DATE(YEAR(Calculadora!$B$16),MONTH(Calculadora!$B$16)+A313-1,DAY(Calculadora!$B$16)),"")</f>
        <v/>
      </c>
      <c r="C313" t="str">
        <f>IF(A313&lt;=Calculadora!$F$11,F312,"")</f>
        <v/>
      </c>
      <c r="D313" t="str">
        <f>IF(A313&lt;=Calculadora!$F$11,IF(Calculadora!$F$13=1,IF(MOD(A313-1,Calculadora!$F$12)=0,Calculadora!$B$7,0),IF(MOD(A313,Calculadora!$F$12)=0,Calculadora!$B$7,0)),"")</f>
        <v/>
      </c>
      <c r="E313" t="str">
        <f>IF(A313&lt;=Calculadora!$F$11,IF(Calculadora!$F$13=1,(C313+D313)*Calculadora!$F$9,C313*Calculadora!$F$9),"")</f>
        <v/>
      </c>
      <c r="F313" t="str">
        <f>IF(A313&lt;=Calculadora!$F$11,IF(Calculadora!$F$13=1,C313+D313+E313,C313+E313+D313),"")</f>
        <v/>
      </c>
      <c r="G313" t="str">
        <f>IF(A313&lt;=Calculadora!$F$11,G312+D313,"")</f>
        <v/>
      </c>
      <c r="H313" t="str">
        <f>IF(A313&lt;=Calculadora!$F$11,F313-G313,"")</f>
        <v/>
      </c>
      <c r="I313" t="str">
        <f>IF(A313&lt;=Calculadora!$F$11,ROUNDUP(A313/12,0),"")</f>
        <v/>
      </c>
      <c r="J313" t="str">
        <f>IF(A313&lt;=Calculadora!$F$11,IF(AND(Calculadora!$B$14&gt;0,F313&gt;=Calculadora!$B$14),1,""),"")</f>
        <v/>
      </c>
    </row>
    <row r="314" spans="1:10" x14ac:dyDescent="0.3">
      <c r="A314">
        <v>292</v>
      </c>
      <c r="B314" t="str">
        <f>IF(A314&lt;=Calculadora!$F$11,DATE(YEAR(Calculadora!$B$16),MONTH(Calculadora!$B$16)+A314-1,DAY(Calculadora!$B$16)),"")</f>
        <v/>
      </c>
      <c r="C314" t="str">
        <f>IF(A314&lt;=Calculadora!$F$11,F313,"")</f>
        <v/>
      </c>
      <c r="D314" t="str">
        <f>IF(A314&lt;=Calculadora!$F$11,IF(Calculadora!$F$13=1,IF(MOD(A314-1,Calculadora!$F$12)=0,Calculadora!$B$7,0),IF(MOD(A314,Calculadora!$F$12)=0,Calculadora!$B$7,0)),"")</f>
        <v/>
      </c>
      <c r="E314" t="str">
        <f>IF(A314&lt;=Calculadora!$F$11,IF(Calculadora!$F$13=1,(C314+D314)*Calculadora!$F$9,C314*Calculadora!$F$9),"")</f>
        <v/>
      </c>
      <c r="F314" t="str">
        <f>IF(A314&lt;=Calculadora!$F$11,IF(Calculadora!$F$13=1,C314+D314+E314,C314+E314+D314),"")</f>
        <v/>
      </c>
      <c r="G314" t="str">
        <f>IF(A314&lt;=Calculadora!$F$11,G313+D314,"")</f>
        <v/>
      </c>
      <c r="H314" t="str">
        <f>IF(A314&lt;=Calculadora!$F$11,F314-G314,"")</f>
        <v/>
      </c>
      <c r="I314" t="str">
        <f>IF(A314&lt;=Calculadora!$F$11,ROUNDUP(A314/12,0),"")</f>
        <v/>
      </c>
      <c r="J314" t="str">
        <f>IF(A314&lt;=Calculadora!$F$11,IF(AND(Calculadora!$B$14&gt;0,F314&gt;=Calculadora!$B$14),1,""),"")</f>
        <v/>
      </c>
    </row>
    <row r="315" spans="1:10" x14ac:dyDescent="0.3">
      <c r="A315">
        <v>293</v>
      </c>
      <c r="B315" t="str">
        <f>IF(A315&lt;=Calculadora!$F$11,DATE(YEAR(Calculadora!$B$16),MONTH(Calculadora!$B$16)+A315-1,DAY(Calculadora!$B$16)),"")</f>
        <v/>
      </c>
      <c r="C315" t="str">
        <f>IF(A315&lt;=Calculadora!$F$11,F314,"")</f>
        <v/>
      </c>
      <c r="D315" t="str">
        <f>IF(A315&lt;=Calculadora!$F$11,IF(Calculadora!$F$13=1,IF(MOD(A315-1,Calculadora!$F$12)=0,Calculadora!$B$7,0),IF(MOD(A315,Calculadora!$F$12)=0,Calculadora!$B$7,0)),"")</f>
        <v/>
      </c>
      <c r="E315" t="str">
        <f>IF(A315&lt;=Calculadora!$F$11,IF(Calculadora!$F$13=1,(C315+D315)*Calculadora!$F$9,C315*Calculadora!$F$9),"")</f>
        <v/>
      </c>
      <c r="F315" t="str">
        <f>IF(A315&lt;=Calculadora!$F$11,IF(Calculadora!$F$13=1,C315+D315+E315,C315+E315+D315),"")</f>
        <v/>
      </c>
      <c r="G315" t="str">
        <f>IF(A315&lt;=Calculadora!$F$11,G314+D315,"")</f>
        <v/>
      </c>
      <c r="H315" t="str">
        <f>IF(A315&lt;=Calculadora!$F$11,F315-G315,"")</f>
        <v/>
      </c>
      <c r="I315" t="str">
        <f>IF(A315&lt;=Calculadora!$F$11,ROUNDUP(A315/12,0),"")</f>
        <v/>
      </c>
      <c r="J315" t="str">
        <f>IF(A315&lt;=Calculadora!$F$11,IF(AND(Calculadora!$B$14&gt;0,F315&gt;=Calculadora!$B$14),1,""),"")</f>
        <v/>
      </c>
    </row>
    <row r="316" spans="1:10" x14ac:dyDescent="0.3">
      <c r="A316">
        <v>294</v>
      </c>
      <c r="B316" t="str">
        <f>IF(A316&lt;=Calculadora!$F$11,DATE(YEAR(Calculadora!$B$16),MONTH(Calculadora!$B$16)+A316-1,DAY(Calculadora!$B$16)),"")</f>
        <v/>
      </c>
      <c r="C316" t="str">
        <f>IF(A316&lt;=Calculadora!$F$11,F315,"")</f>
        <v/>
      </c>
      <c r="D316" t="str">
        <f>IF(A316&lt;=Calculadora!$F$11,IF(Calculadora!$F$13=1,IF(MOD(A316-1,Calculadora!$F$12)=0,Calculadora!$B$7,0),IF(MOD(A316,Calculadora!$F$12)=0,Calculadora!$B$7,0)),"")</f>
        <v/>
      </c>
      <c r="E316" t="str">
        <f>IF(A316&lt;=Calculadora!$F$11,IF(Calculadora!$F$13=1,(C316+D316)*Calculadora!$F$9,C316*Calculadora!$F$9),"")</f>
        <v/>
      </c>
      <c r="F316" t="str">
        <f>IF(A316&lt;=Calculadora!$F$11,IF(Calculadora!$F$13=1,C316+D316+E316,C316+E316+D316),"")</f>
        <v/>
      </c>
      <c r="G316" t="str">
        <f>IF(A316&lt;=Calculadora!$F$11,G315+D316,"")</f>
        <v/>
      </c>
      <c r="H316" t="str">
        <f>IF(A316&lt;=Calculadora!$F$11,F316-G316,"")</f>
        <v/>
      </c>
      <c r="I316" t="str">
        <f>IF(A316&lt;=Calculadora!$F$11,ROUNDUP(A316/12,0),"")</f>
        <v/>
      </c>
      <c r="J316" t="str">
        <f>IF(A316&lt;=Calculadora!$F$11,IF(AND(Calculadora!$B$14&gt;0,F316&gt;=Calculadora!$B$14),1,""),"")</f>
        <v/>
      </c>
    </row>
    <row r="317" spans="1:10" x14ac:dyDescent="0.3">
      <c r="A317">
        <v>295</v>
      </c>
      <c r="B317" t="str">
        <f>IF(A317&lt;=Calculadora!$F$11,DATE(YEAR(Calculadora!$B$16),MONTH(Calculadora!$B$16)+A317-1,DAY(Calculadora!$B$16)),"")</f>
        <v/>
      </c>
      <c r="C317" t="str">
        <f>IF(A317&lt;=Calculadora!$F$11,F316,"")</f>
        <v/>
      </c>
      <c r="D317" t="str">
        <f>IF(A317&lt;=Calculadora!$F$11,IF(Calculadora!$F$13=1,IF(MOD(A317-1,Calculadora!$F$12)=0,Calculadora!$B$7,0),IF(MOD(A317,Calculadora!$F$12)=0,Calculadora!$B$7,0)),"")</f>
        <v/>
      </c>
      <c r="E317" t="str">
        <f>IF(A317&lt;=Calculadora!$F$11,IF(Calculadora!$F$13=1,(C317+D317)*Calculadora!$F$9,C317*Calculadora!$F$9),"")</f>
        <v/>
      </c>
      <c r="F317" t="str">
        <f>IF(A317&lt;=Calculadora!$F$11,IF(Calculadora!$F$13=1,C317+D317+E317,C317+E317+D317),"")</f>
        <v/>
      </c>
      <c r="G317" t="str">
        <f>IF(A317&lt;=Calculadora!$F$11,G316+D317,"")</f>
        <v/>
      </c>
      <c r="H317" t="str">
        <f>IF(A317&lt;=Calculadora!$F$11,F317-G317,"")</f>
        <v/>
      </c>
      <c r="I317" t="str">
        <f>IF(A317&lt;=Calculadora!$F$11,ROUNDUP(A317/12,0),"")</f>
        <v/>
      </c>
      <c r="J317" t="str">
        <f>IF(A317&lt;=Calculadora!$F$11,IF(AND(Calculadora!$B$14&gt;0,F317&gt;=Calculadora!$B$14),1,""),"")</f>
        <v/>
      </c>
    </row>
    <row r="318" spans="1:10" x14ac:dyDescent="0.3">
      <c r="A318">
        <v>296</v>
      </c>
      <c r="B318" t="str">
        <f>IF(A318&lt;=Calculadora!$F$11,DATE(YEAR(Calculadora!$B$16),MONTH(Calculadora!$B$16)+A318-1,DAY(Calculadora!$B$16)),"")</f>
        <v/>
      </c>
      <c r="C318" t="str">
        <f>IF(A318&lt;=Calculadora!$F$11,F317,"")</f>
        <v/>
      </c>
      <c r="D318" t="str">
        <f>IF(A318&lt;=Calculadora!$F$11,IF(Calculadora!$F$13=1,IF(MOD(A318-1,Calculadora!$F$12)=0,Calculadora!$B$7,0),IF(MOD(A318,Calculadora!$F$12)=0,Calculadora!$B$7,0)),"")</f>
        <v/>
      </c>
      <c r="E318" t="str">
        <f>IF(A318&lt;=Calculadora!$F$11,IF(Calculadora!$F$13=1,(C318+D318)*Calculadora!$F$9,C318*Calculadora!$F$9),"")</f>
        <v/>
      </c>
      <c r="F318" t="str">
        <f>IF(A318&lt;=Calculadora!$F$11,IF(Calculadora!$F$13=1,C318+D318+E318,C318+E318+D318),"")</f>
        <v/>
      </c>
      <c r="G318" t="str">
        <f>IF(A318&lt;=Calculadora!$F$11,G317+D318,"")</f>
        <v/>
      </c>
      <c r="H318" t="str">
        <f>IF(A318&lt;=Calculadora!$F$11,F318-G318,"")</f>
        <v/>
      </c>
      <c r="I318" t="str">
        <f>IF(A318&lt;=Calculadora!$F$11,ROUNDUP(A318/12,0),"")</f>
        <v/>
      </c>
      <c r="J318" t="str">
        <f>IF(A318&lt;=Calculadora!$F$11,IF(AND(Calculadora!$B$14&gt;0,F318&gt;=Calculadora!$B$14),1,""),"")</f>
        <v/>
      </c>
    </row>
    <row r="319" spans="1:10" x14ac:dyDescent="0.3">
      <c r="A319">
        <v>297</v>
      </c>
      <c r="B319" t="str">
        <f>IF(A319&lt;=Calculadora!$F$11,DATE(YEAR(Calculadora!$B$16),MONTH(Calculadora!$B$16)+A319-1,DAY(Calculadora!$B$16)),"")</f>
        <v/>
      </c>
      <c r="C319" t="str">
        <f>IF(A319&lt;=Calculadora!$F$11,F318,"")</f>
        <v/>
      </c>
      <c r="D319" t="str">
        <f>IF(A319&lt;=Calculadora!$F$11,IF(Calculadora!$F$13=1,IF(MOD(A319-1,Calculadora!$F$12)=0,Calculadora!$B$7,0),IF(MOD(A319,Calculadora!$F$12)=0,Calculadora!$B$7,0)),"")</f>
        <v/>
      </c>
      <c r="E319" t="str">
        <f>IF(A319&lt;=Calculadora!$F$11,IF(Calculadora!$F$13=1,(C319+D319)*Calculadora!$F$9,C319*Calculadora!$F$9),"")</f>
        <v/>
      </c>
      <c r="F319" t="str">
        <f>IF(A319&lt;=Calculadora!$F$11,IF(Calculadora!$F$13=1,C319+D319+E319,C319+E319+D319),"")</f>
        <v/>
      </c>
      <c r="G319" t="str">
        <f>IF(A319&lt;=Calculadora!$F$11,G318+D319,"")</f>
        <v/>
      </c>
      <c r="H319" t="str">
        <f>IF(A319&lt;=Calculadora!$F$11,F319-G319,"")</f>
        <v/>
      </c>
      <c r="I319" t="str">
        <f>IF(A319&lt;=Calculadora!$F$11,ROUNDUP(A319/12,0),"")</f>
        <v/>
      </c>
      <c r="J319" t="str">
        <f>IF(A319&lt;=Calculadora!$F$11,IF(AND(Calculadora!$B$14&gt;0,F319&gt;=Calculadora!$B$14),1,""),"")</f>
        <v/>
      </c>
    </row>
    <row r="320" spans="1:10" x14ac:dyDescent="0.3">
      <c r="A320">
        <v>298</v>
      </c>
      <c r="B320" t="str">
        <f>IF(A320&lt;=Calculadora!$F$11,DATE(YEAR(Calculadora!$B$16),MONTH(Calculadora!$B$16)+A320-1,DAY(Calculadora!$B$16)),"")</f>
        <v/>
      </c>
      <c r="C320" t="str">
        <f>IF(A320&lt;=Calculadora!$F$11,F319,"")</f>
        <v/>
      </c>
      <c r="D320" t="str">
        <f>IF(A320&lt;=Calculadora!$F$11,IF(Calculadora!$F$13=1,IF(MOD(A320-1,Calculadora!$F$12)=0,Calculadora!$B$7,0),IF(MOD(A320,Calculadora!$F$12)=0,Calculadora!$B$7,0)),"")</f>
        <v/>
      </c>
      <c r="E320" t="str">
        <f>IF(A320&lt;=Calculadora!$F$11,IF(Calculadora!$F$13=1,(C320+D320)*Calculadora!$F$9,C320*Calculadora!$F$9),"")</f>
        <v/>
      </c>
      <c r="F320" t="str">
        <f>IF(A320&lt;=Calculadora!$F$11,IF(Calculadora!$F$13=1,C320+D320+E320,C320+E320+D320),"")</f>
        <v/>
      </c>
      <c r="G320" t="str">
        <f>IF(A320&lt;=Calculadora!$F$11,G319+D320,"")</f>
        <v/>
      </c>
      <c r="H320" t="str">
        <f>IF(A320&lt;=Calculadora!$F$11,F320-G320,"")</f>
        <v/>
      </c>
      <c r="I320" t="str">
        <f>IF(A320&lt;=Calculadora!$F$11,ROUNDUP(A320/12,0),"")</f>
        <v/>
      </c>
      <c r="J320" t="str">
        <f>IF(A320&lt;=Calculadora!$F$11,IF(AND(Calculadora!$B$14&gt;0,F320&gt;=Calculadora!$B$14),1,""),"")</f>
        <v/>
      </c>
    </row>
    <row r="321" spans="1:10" x14ac:dyDescent="0.3">
      <c r="A321">
        <v>299</v>
      </c>
      <c r="B321" t="str">
        <f>IF(A321&lt;=Calculadora!$F$11,DATE(YEAR(Calculadora!$B$16),MONTH(Calculadora!$B$16)+A321-1,DAY(Calculadora!$B$16)),"")</f>
        <v/>
      </c>
      <c r="C321" t="str">
        <f>IF(A321&lt;=Calculadora!$F$11,F320,"")</f>
        <v/>
      </c>
      <c r="D321" t="str">
        <f>IF(A321&lt;=Calculadora!$F$11,IF(Calculadora!$F$13=1,IF(MOD(A321-1,Calculadora!$F$12)=0,Calculadora!$B$7,0),IF(MOD(A321,Calculadora!$F$12)=0,Calculadora!$B$7,0)),"")</f>
        <v/>
      </c>
      <c r="E321" t="str">
        <f>IF(A321&lt;=Calculadora!$F$11,IF(Calculadora!$F$13=1,(C321+D321)*Calculadora!$F$9,C321*Calculadora!$F$9),"")</f>
        <v/>
      </c>
      <c r="F321" t="str">
        <f>IF(A321&lt;=Calculadora!$F$11,IF(Calculadora!$F$13=1,C321+D321+E321,C321+E321+D321),"")</f>
        <v/>
      </c>
      <c r="G321" t="str">
        <f>IF(A321&lt;=Calculadora!$F$11,G320+D321,"")</f>
        <v/>
      </c>
      <c r="H321" t="str">
        <f>IF(A321&lt;=Calculadora!$F$11,F321-G321,"")</f>
        <v/>
      </c>
      <c r="I321" t="str">
        <f>IF(A321&lt;=Calculadora!$F$11,ROUNDUP(A321/12,0),"")</f>
        <v/>
      </c>
      <c r="J321" t="str">
        <f>IF(A321&lt;=Calculadora!$F$11,IF(AND(Calculadora!$B$14&gt;0,F321&gt;=Calculadora!$B$14),1,""),"")</f>
        <v/>
      </c>
    </row>
    <row r="322" spans="1:10" x14ac:dyDescent="0.3">
      <c r="A322">
        <v>300</v>
      </c>
      <c r="B322" t="str">
        <f>IF(A322&lt;=Calculadora!$F$11,DATE(YEAR(Calculadora!$B$16),MONTH(Calculadora!$B$16)+A322-1,DAY(Calculadora!$B$16)),"")</f>
        <v/>
      </c>
      <c r="C322" t="str">
        <f>IF(A322&lt;=Calculadora!$F$11,F321,"")</f>
        <v/>
      </c>
      <c r="D322" t="str">
        <f>IF(A322&lt;=Calculadora!$F$11,IF(Calculadora!$F$13=1,IF(MOD(A322-1,Calculadora!$F$12)=0,Calculadora!$B$7,0),IF(MOD(A322,Calculadora!$F$12)=0,Calculadora!$B$7,0)),"")</f>
        <v/>
      </c>
      <c r="E322" t="str">
        <f>IF(A322&lt;=Calculadora!$F$11,IF(Calculadora!$F$13=1,(C322+D322)*Calculadora!$F$9,C322*Calculadora!$F$9),"")</f>
        <v/>
      </c>
      <c r="F322" t="str">
        <f>IF(A322&lt;=Calculadora!$F$11,IF(Calculadora!$F$13=1,C322+D322+E322,C322+E322+D322),"")</f>
        <v/>
      </c>
      <c r="G322" t="str">
        <f>IF(A322&lt;=Calculadora!$F$11,G321+D322,"")</f>
        <v/>
      </c>
      <c r="H322" t="str">
        <f>IF(A322&lt;=Calculadora!$F$11,F322-G322,"")</f>
        <v/>
      </c>
      <c r="I322" t="str">
        <f>IF(A322&lt;=Calculadora!$F$11,ROUNDUP(A322/12,0),"")</f>
        <v/>
      </c>
      <c r="J322" t="str">
        <f>IF(A322&lt;=Calculadora!$F$11,IF(AND(Calculadora!$B$14&gt;0,F322&gt;=Calculadora!$B$14),1,""),"")</f>
        <v/>
      </c>
    </row>
    <row r="323" spans="1:10" x14ac:dyDescent="0.3">
      <c r="A323">
        <v>301</v>
      </c>
      <c r="B323" t="str">
        <f>IF(A323&lt;=Calculadora!$F$11,DATE(YEAR(Calculadora!$B$16),MONTH(Calculadora!$B$16)+A323-1,DAY(Calculadora!$B$16)),"")</f>
        <v/>
      </c>
      <c r="C323" t="str">
        <f>IF(A323&lt;=Calculadora!$F$11,F322,"")</f>
        <v/>
      </c>
      <c r="D323" t="str">
        <f>IF(A323&lt;=Calculadora!$F$11,IF(Calculadora!$F$13=1,IF(MOD(A323-1,Calculadora!$F$12)=0,Calculadora!$B$7,0),IF(MOD(A323,Calculadora!$F$12)=0,Calculadora!$B$7,0)),"")</f>
        <v/>
      </c>
      <c r="E323" t="str">
        <f>IF(A323&lt;=Calculadora!$F$11,IF(Calculadora!$F$13=1,(C323+D323)*Calculadora!$F$9,C323*Calculadora!$F$9),"")</f>
        <v/>
      </c>
      <c r="F323" t="str">
        <f>IF(A323&lt;=Calculadora!$F$11,IF(Calculadora!$F$13=1,C323+D323+E323,C323+E323+D323),"")</f>
        <v/>
      </c>
      <c r="G323" t="str">
        <f>IF(A323&lt;=Calculadora!$F$11,G322+D323,"")</f>
        <v/>
      </c>
      <c r="H323" t="str">
        <f>IF(A323&lt;=Calculadora!$F$11,F323-G323,"")</f>
        <v/>
      </c>
      <c r="I323" t="str">
        <f>IF(A323&lt;=Calculadora!$F$11,ROUNDUP(A323/12,0),"")</f>
        <v/>
      </c>
      <c r="J323" t="str">
        <f>IF(A323&lt;=Calculadora!$F$11,IF(AND(Calculadora!$B$14&gt;0,F323&gt;=Calculadora!$B$14),1,""),"")</f>
        <v/>
      </c>
    </row>
    <row r="324" spans="1:10" x14ac:dyDescent="0.3">
      <c r="A324">
        <v>302</v>
      </c>
      <c r="B324" t="str">
        <f>IF(A324&lt;=Calculadora!$F$11,DATE(YEAR(Calculadora!$B$16),MONTH(Calculadora!$B$16)+A324-1,DAY(Calculadora!$B$16)),"")</f>
        <v/>
      </c>
      <c r="C324" t="str">
        <f>IF(A324&lt;=Calculadora!$F$11,F323,"")</f>
        <v/>
      </c>
      <c r="D324" t="str">
        <f>IF(A324&lt;=Calculadora!$F$11,IF(Calculadora!$F$13=1,IF(MOD(A324-1,Calculadora!$F$12)=0,Calculadora!$B$7,0),IF(MOD(A324,Calculadora!$F$12)=0,Calculadora!$B$7,0)),"")</f>
        <v/>
      </c>
      <c r="E324" t="str">
        <f>IF(A324&lt;=Calculadora!$F$11,IF(Calculadora!$F$13=1,(C324+D324)*Calculadora!$F$9,C324*Calculadora!$F$9),"")</f>
        <v/>
      </c>
      <c r="F324" t="str">
        <f>IF(A324&lt;=Calculadora!$F$11,IF(Calculadora!$F$13=1,C324+D324+E324,C324+E324+D324),"")</f>
        <v/>
      </c>
      <c r="G324" t="str">
        <f>IF(A324&lt;=Calculadora!$F$11,G323+D324,"")</f>
        <v/>
      </c>
      <c r="H324" t="str">
        <f>IF(A324&lt;=Calculadora!$F$11,F324-G324,"")</f>
        <v/>
      </c>
      <c r="I324" t="str">
        <f>IF(A324&lt;=Calculadora!$F$11,ROUNDUP(A324/12,0),"")</f>
        <v/>
      </c>
      <c r="J324" t="str">
        <f>IF(A324&lt;=Calculadora!$F$11,IF(AND(Calculadora!$B$14&gt;0,F324&gt;=Calculadora!$B$14),1,""),"")</f>
        <v/>
      </c>
    </row>
    <row r="325" spans="1:10" x14ac:dyDescent="0.3">
      <c r="A325">
        <v>303</v>
      </c>
      <c r="B325" t="str">
        <f>IF(A325&lt;=Calculadora!$F$11,DATE(YEAR(Calculadora!$B$16),MONTH(Calculadora!$B$16)+A325-1,DAY(Calculadora!$B$16)),"")</f>
        <v/>
      </c>
      <c r="C325" t="str">
        <f>IF(A325&lt;=Calculadora!$F$11,F324,"")</f>
        <v/>
      </c>
      <c r="D325" t="str">
        <f>IF(A325&lt;=Calculadora!$F$11,IF(Calculadora!$F$13=1,IF(MOD(A325-1,Calculadora!$F$12)=0,Calculadora!$B$7,0),IF(MOD(A325,Calculadora!$F$12)=0,Calculadora!$B$7,0)),"")</f>
        <v/>
      </c>
      <c r="E325" t="str">
        <f>IF(A325&lt;=Calculadora!$F$11,IF(Calculadora!$F$13=1,(C325+D325)*Calculadora!$F$9,C325*Calculadora!$F$9),"")</f>
        <v/>
      </c>
      <c r="F325" t="str">
        <f>IF(A325&lt;=Calculadora!$F$11,IF(Calculadora!$F$13=1,C325+D325+E325,C325+E325+D325),"")</f>
        <v/>
      </c>
      <c r="G325" t="str">
        <f>IF(A325&lt;=Calculadora!$F$11,G324+D325,"")</f>
        <v/>
      </c>
      <c r="H325" t="str">
        <f>IF(A325&lt;=Calculadora!$F$11,F325-G325,"")</f>
        <v/>
      </c>
      <c r="I325" t="str">
        <f>IF(A325&lt;=Calculadora!$F$11,ROUNDUP(A325/12,0),"")</f>
        <v/>
      </c>
      <c r="J325" t="str">
        <f>IF(A325&lt;=Calculadora!$F$11,IF(AND(Calculadora!$B$14&gt;0,F325&gt;=Calculadora!$B$14),1,""),"")</f>
        <v/>
      </c>
    </row>
    <row r="326" spans="1:10" x14ac:dyDescent="0.3">
      <c r="A326">
        <v>304</v>
      </c>
      <c r="B326" t="str">
        <f>IF(A326&lt;=Calculadora!$F$11,DATE(YEAR(Calculadora!$B$16),MONTH(Calculadora!$B$16)+A326-1,DAY(Calculadora!$B$16)),"")</f>
        <v/>
      </c>
      <c r="C326" t="str">
        <f>IF(A326&lt;=Calculadora!$F$11,F325,"")</f>
        <v/>
      </c>
      <c r="D326" t="str">
        <f>IF(A326&lt;=Calculadora!$F$11,IF(Calculadora!$F$13=1,IF(MOD(A326-1,Calculadora!$F$12)=0,Calculadora!$B$7,0),IF(MOD(A326,Calculadora!$F$12)=0,Calculadora!$B$7,0)),"")</f>
        <v/>
      </c>
      <c r="E326" t="str">
        <f>IF(A326&lt;=Calculadora!$F$11,IF(Calculadora!$F$13=1,(C326+D326)*Calculadora!$F$9,C326*Calculadora!$F$9),"")</f>
        <v/>
      </c>
      <c r="F326" t="str">
        <f>IF(A326&lt;=Calculadora!$F$11,IF(Calculadora!$F$13=1,C326+D326+E326,C326+E326+D326),"")</f>
        <v/>
      </c>
      <c r="G326" t="str">
        <f>IF(A326&lt;=Calculadora!$F$11,G325+D326,"")</f>
        <v/>
      </c>
      <c r="H326" t="str">
        <f>IF(A326&lt;=Calculadora!$F$11,F326-G326,"")</f>
        <v/>
      </c>
      <c r="I326" t="str">
        <f>IF(A326&lt;=Calculadora!$F$11,ROUNDUP(A326/12,0),"")</f>
        <v/>
      </c>
      <c r="J326" t="str">
        <f>IF(A326&lt;=Calculadora!$F$11,IF(AND(Calculadora!$B$14&gt;0,F326&gt;=Calculadora!$B$14),1,""),"")</f>
        <v/>
      </c>
    </row>
    <row r="327" spans="1:10" x14ac:dyDescent="0.3">
      <c r="A327">
        <v>305</v>
      </c>
      <c r="B327" t="str">
        <f>IF(A327&lt;=Calculadora!$F$11,DATE(YEAR(Calculadora!$B$16),MONTH(Calculadora!$B$16)+A327-1,DAY(Calculadora!$B$16)),"")</f>
        <v/>
      </c>
      <c r="C327" t="str">
        <f>IF(A327&lt;=Calculadora!$F$11,F326,"")</f>
        <v/>
      </c>
      <c r="D327" t="str">
        <f>IF(A327&lt;=Calculadora!$F$11,IF(Calculadora!$F$13=1,IF(MOD(A327-1,Calculadora!$F$12)=0,Calculadora!$B$7,0),IF(MOD(A327,Calculadora!$F$12)=0,Calculadora!$B$7,0)),"")</f>
        <v/>
      </c>
      <c r="E327" t="str">
        <f>IF(A327&lt;=Calculadora!$F$11,IF(Calculadora!$F$13=1,(C327+D327)*Calculadora!$F$9,C327*Calculadora!$F$9),"")</f>
        <v/>
      </c>
      <c r="F327" t="str">
        <f>IF(A327&lt;=Calculadora!$F$11,IF(Calculadora!$F$13=1,C327+D327+E327,C327+E327+D327),"")</f>
        <v/>
      </c>
      <c r="G327" t="str">
        <f>IF(A327&lt;=Calculadora!$F$11,G326+D327,"")</f>
        <v/>
      </c>
      <c r="H327" t="str">
        <f>IF(A327&lt;=Calculadora!$F$11,F327-G327,"")</f>
        <v/>
      </c>
      <c r="I327" t="str">
        <f>IF(A327&lt;=Calculadora!$F$11,ROUNDUP(A327/12,0),"")</f>
        <v/>
      </c>
      <c r="J327" t="str">
        <f>IF(A327&lt;=Calculadora!$F$11,IF(AND(Calculadora!$B$14&gt;0,F327&gt;=Calculadora!$B$14),1,""),"")</f>
        <v/>
      </c>
    </row>
    <row r="328" spans="1:10" x14ac:dyDescent="0.3">
      <c r="A328">
        <v>306</v>
      </c>
      <c r="B328" t="str">
        <f>IF(A328&lt;=Calculadora!$F$11,DATE(YEAR(Calculadora!$B$16),MONTH(Calculadora!$B$16)+A328-1,DAY(Calculadora!$B$16)),"")</f>
        <v/>
      </c>
      <c r="C328" t="str">
        <f>IF(A328&lt;=Calculadora!$F$11,F327,"")</f>
        <v/>
      </c>
      <c r="D328" t="str">
        <f>IF(A328&lt;=Calculadora!$F$11,IF(Calculadora!$F$13=1,IF(MOD(A328-1,Calculadora!$F$12)=0,Calculadora!$B$7,0),IF(MOD(A328,Calculadora!$F$12)=0,Calculadora!$B$7,0)),"")</f>
        <v/>
      </c>
      <c r="E328" t="str">
        <f>IF(A328&lt;=Calculadora!$F$11,IF(Calculadora!$F$13=1,(C328+D328)*Calculadora!$F$9,C328*Calculadora!$F$9),"")</f>
        <v/>
      </c>
      <c r="F328" t="str">
        <f>IF(A328&lt;=Calculadora!$F$11,IF(Calculadora!$F$13=1,C328+D328+E328,C328+E328+D328),"")</f>
        <v/>
      </c>
      <c r="G328" t="str">
        <f>IF(A328&lt;=Calculadora!$F$11,G327+D328,"")</f>
        <v/>
      </c>
      <c r="H328" t="str">
        <f>IF(A328&lt;=Calculadora!$F$11,F328-G328,"")</f>
        <v/>
      </c>
      <c r="I328" t="str">
        <f>IF(A328&lt;=Calculadora!$F$11,ROUNDUP(A328/12,0),"")</f>
        <v/>
      </c>
      <c r="J328" t="str">
        <f>IF(A328&lt;=Calculadora!$F$11,IF(AND(Calculadora!$B$14&gt;0,F328&gt;=Calculadora!$B$14),1,""),"")</f>
        <v/>
      </c>
    </row>
    <row r="329" spans="1:10" x14ac:dyDescent="0.3">
      <c r="A329">
        <v>307</v>
      </c>
      <c r="B329" t="str">
        <f>IF(A329&lt;=Calculadora!$F$11,DATE(YEAR(Calculadora!$B$16),MONTH(Calculadora!$B$16)+A329-1,DAY(Calculadora!$B$16)),"")</f>
        <v/>
      </c>
      <c r="C329" t="str">
        <f>IF(A329&lt;=Calculadora!$F$11,F328,"")</f>
        <v/>
      </c>
      <c r="D329" t="str">
        <f>IF(A329&lt;=Calculadora!$F$11,IF(Calculadora!$F$13=1,IF(MOD(A329-1,Calculadora!$F$12)=0,Calculadora!$B$7,0),IF(MOD(A329,Calculadora!$F$12)=0,Calculadora!$B$7,0)),"")</f>
        <v/>
      </c>
      <c r="E329" t="str">
        <f>IF(A329&lt;=Calculadora!$F$11,IF(Calculadora!$F$13=1,(C329+D329)*Calculadora!$F$9,C329*Calculadora!$F$9),"")</f>
        <v/>
      </c>
      <c r="F329" t="str">
        <f>IF(A329&lt;=Calculadora!$F$11,IF(Calculadora!$F$13=1,C329+D329+E329,C329+E329+D329),"")</f>
        <v/>
      </c>
      <c r="G329" t="str">
        <f>IF(A329&lt;=Calculadora!$F$11,G328+D329,"")</f>
        <v/>
      </c>
      <c r="H329" t="str">
        <f>IF(A329&lt;=Calculadora!$F$11,F329-G329,"")</f>
        <v/>
      </c>
      <c r="I329" t="str">
        <f>IF(A329&lt;=Calculadora!$F$11,ROUNDUP(A329/12,0),"")</f>
        <v/>
      </c>
      <c r="J329" t="str">
        <f>IF(A329&lt;=Calculadora!$F$11,IF(AND(Calculadora!$B$14&gt;0,F329&gt;=Calculadora!$B$14),1,""),"")</f>
        <v/>
      </c>
    </row>
    <row r="330" spans="1:10" x14ac:dyDescent="0.3">
      <c r="A330">
        <v>308</v>
      </c>
      <c r="B330" t="str">
        <f>IF(A330&lt;=Calculadora!$F$11,DATE(YEAR(Calculadora!$B$16),MONTH(Calculadora!$B$16)+A330-1,DAY(Calculadora!$B$16)),"")</f>
        <v/>
      </c>
      <c r="C330" t="str">
        <f>IF(A330&lt;=Calculadora!$F$11,F329,"")</f>
        <v/>
      </c>
      <c r="D330" t="str">
        <f>IF(A330&lt;=Calculadora!$F$11,IF(Calculadora!$F$13=1,IF(MOD(A330-1,Calculadora!$F$12)=0,Calculadora!$B$7,0),IF(MOD(A330,Calculadora!$F$12)=0,Calculadora!$B$7,0)),"")</f>
        <v/>
      </c>
      <c r="E330" t="str">
        <f>IF(A330&lt;=Calculadora!$F$11,IF(Calculadora!$F$13=1,(C330+D330)*Calculadora!$F$9,C330*Calculadora!$F$9),"")</f>
        <v/>
      </c>
      <c r="F330" t="str">
        <f>IF(A330&lt;=Calculadora!$F$11,IF(Calculadora!$F$13=1,C330+D330+E330,C330+E330+D330),"")</f>
        <v/>
      </c>
      <c r="G330" t="str">
        <f>IF(A330&lt;=Calculadora!$F$11,G329+D330,"")</f>
        <v/>
      </c>
      <c r="H330" t="str">
        <f>IF(A330&lt;=Calculadora!$F$11,F330-G330,"")</f>
        <v/>
      </c>
      <c r="I330" t="str">
        <f>IF(A330&lt;=Calculadora!$F$11,ROUNDUP(A330/12,0),"")</f>
        <v/>
      </c>
      <c r="J330" t="str">
        <f>IF(A330&lt;=Calculadora!$F$11,IF(AND(Calculadora!$B$14&gt;0,F330&gt;=Calculadora!$B$14),1,""),"")</f>
        <v/>
      </c>
    </row>
    <row r="331" spans="1:10" x14ac:dyDescent="0.3">
      <c r="A331">
        <v>309</v>
      </c>
      <c r="B331" t="str">
        <f>IF(A331&lt;=Calculadora!$F$11,DATE(YEAR(Calculadora!$B$16),MONTH(Calculadora!$B$16)+A331-1,DAY(Calculadora!$B$16)),"")</f>
        <v/>
      </c>
      <c r="C331" t="str">
        <f>IF(A331&lt;=Calculadora!$F$11,F330,"")</f>
        <v/>
      </c>
      <c r="D331" t="str">
        <f>IF(A331&lt;=Calculadora!$F$11,IF(Calculadora!$F$13=1,IF(MOD(A331-1,Calculadora!$F$12)=0,Calculadora!$B$7,0),IF(MOD(A331,Calculadora!$F$12)=0,Calculadora!$B$7,0)),"")</f>
        <v/>
      </c>
      <c r="E331" t="str">
        <f>IF(A331&lt;=Calculadora!$F$11,IF(Calculadora!$F$13=1,(C331+D331)*Calculadora!$F$9,C331*Calculadora!$F$9),"")</f>
        <v/>
      </c>
      <c r="F331" t="str">
        <f>IF(A331&lt;=Calculadora!$F$11,IF(Calculadora!$F$13=1,C331+D331+E331,C331+E331+D331),"")</f>
        <v/>
      </c>
      <c r="G331" t="str">
        <f>IF(A331&lt;=Calculadora!$F$11,G330+D331,"")</f>
        <v/>
      </c>
      <c r="H331" t="str">
        <f>IF(A331&lt;=Calculadora!$F$11,F331-G331,"")</f>
        <v/>
      </c>
      <c r="I331" t="str">
        <f>IF(A331&lt;=Calculadora!$F$11,ROUNDUP(A331/12,0),"")</f>
        <v/>
      </c>
      <c r="J331" t="str">
        <f>IF(A331&lt;=Calculadora!$F$11,IF(AND(Calculadora!$B$14&gt;0,F331&gt;=Calculadora!$B$14),1,""),"")</f>
        <v/>
      </c>
    </row>
    <row r="332" spans="1:10" x14ac:dyDescent="0.3">
      <c r="A332">
        <v>310</v>
      </c>
      <c r="B332" t="str">
        <f>IF(A332&lt;=Calculadora!$F$11,DATE(YEAR(Calculadora!$B$16),MONTH(Calculadora!$B$16)+A332-1,DAY(Calculadora!$B$16)),"")</f>
        <v/>
      </c>
      <c r="C332" t="str">
        <f>IF(A332&lt;=Calculadora!$F$11,F331,"")</f>
        <v/>
      </c>
      <c r="D332" t="str">
        <f>IF(A332&lt;=Calculadora!$F$11,IF(Calculadora!$F$13=1,IF(MOD(A332-1,Calculadora!$F$12)=0,Calculadora!$B$7,0),IF(MOD(A332,Calculadora!$F$12)=0,Calculadora!$B$7,0)),"")</f>
        <v/>
      </c>
      <c r="E332" t="str">
        <f>IF(A332&lt;=Calculadora!$F$11,IF(Calculadora!$F$13=1,(C332+D332)*Calculadora!$F$9,C332*Calculadora!$F$9),"")</f>
        <v/>
      </c>
      <c r="F332" t="str">
        <f>IF(A332&lt;=Calculadora!$F$11,IF(Calculadora!$F$13=1,C332+D332+E332,C332+E332+D332),"")</f>
        <v/>
      </c>
      <c r="G332" t="str">
        <f>IF(A332&lt;=Calculadora!$F$11,G331+D332,"")</f>
        <v/>
      </c>
      <c r="H332" t="str">
        <f>IF(A332&lt;=Calculadora!$F$11,F332-G332,"")</f>
        <v/>
      </c>
      <c r="I332" t="str">
        <f>IF(A332&lt;=Calculadora!$F$11,ROUNDUP(A332/12,0),"")</f>
        <v/>
      </c>
      <c r="J332" t="str">
        <f>IF(A332&lt;=Calculadora!$F$11,IF(AND(Calculadora!$B$14&gt;0,F332&gt;=Calculadora!$B$14),1,""),"")</f>
        <v/>
      </c>
    </row>
    <row r="333" spans="1:10" x14ac:dyDescent="0.3">
      <c r="A333">
        <v>311</v>
      </c>
      <c r="B333" t="str">
        <f>IF(A333&lt;=Calculadora!$F$11,DATE(YEAR(Calculadora!$B$16),MONTH(Calculadora!$B$16)+A333-1,DAY(Calculadora!$B$16)),"")</f>
        <v/>
      </c>
      <c r="C333" t="str">
        <f>IF(A333&lt;=Calculadora!$F$11,F332,"")</f>
        <v/>
      </c>
      <c r="D333" t="str">
        <f>IF(A333&lt;=Calculadora!$F$11,IF(Calculadora!$F$13=1,IF(MOD(A333-1,Calculadora!$F$12)=0,Calculadora!$B$7,0),IF(MOD(A333,Calculadora!$F$12)=0,Calculadora!$B$7,0)),"")</f>
        <v/>
      </c>
      <c r="E333" t="str">
        <f>IF(A333&lt;=Calculadora!$F$11,IF(Calculadora!$F$13=1,(C333+D333)*Calculadora!$F$9,C333*Calculadora!$F$9),"")</f>
        <v/>
      </c>
      <c r="F333" t="str">
        <f>IF(A333&lt;=Calculadora!$F$11,IF(Calculadora!$F$13=1,C333+D333+E333,C333+E333+D333),"")</f>
        <v/>
      </c>
      <c r="G333" t="str">
        <f>IF(A333&lt;=Calculadora!$F$11,G332+D333,"")</f>
        <v/>
      </c>
      <c r="H333" t="str">
        <f>IF(A333&lt;=Calculadora!$F$11,F333-G333,"")</f>
        <v/>
      </c>
      <c r="I333" t="str">
        <f>IF(A333&lt;=Calculadora!$F$11,ROUNDUP(A333/12,0),"")</f>
        <v/>
      </c>
      <c r="J333" t="str">
        <f>IF(A333&lt;=Calculadora!$F$11,IF(AND(Calculadora!$B$14&gt;0,F333&gt;=Calculadora!$B$14),1,""),"")</f>
        <v/>
      </c>
    </row>
    <row r="334" spans="1:10" x14ac:dyDescent="0.3">
      <c r="A334">
        <v>312</v>
      </c>
      <c r="B334" t="str">
        <f>IF(A334&lt;=Calculadora!$F$11,DATE(YEAR(Calculadora!$B$16),MONTH(Calculadora!$B$16)+A334-1,DAY(Calculadora!$B$16)),"")</f>
        <v/>
      </c>
      <c r="C334" t="str">
        <f>IF(A334&lt;=Calculadora!$F$11,F333,"")</f>
        <v/>
      </c>
      <c r="D334" t="str">
        <f>IF(A334&lt;=Calculadora!$F$11,IF(Calculadora!$F$13=1,IF(MOD(A334-1,Calculadora!$F$12)=0,Calculadora!$B$7,0),IF(MOD(A334,Calculadora!$F$12)=0,Calculadora!$B$7,0)),"")</f>
        <v/>
      </c>
      <c r="E334" t="str">
        <f>IF(A334&lt;=Calculadora!$F$11,IF(Calculadora!$F$13=1,(C334+D334)*Calculadora!$F$9,C334*Calculadora!$F$9),"")</f>
        <v/>
      </c>
      <c r="F334" t="str">
        <f>IF(A334&lt;=Calculadora!$F$11,IF(Calculadora!$F$13=1,C334+D334+E334,C334+E334+D334),"")</f>
        <v/>
      </c>
      <c r="G334" t="str">
        <f>IF(A334&lt;=Calculadora!$F$11,G333+D334,"")</f>
        <v/>
      </c>
      <c r="H334" t="str">
        <f>IF(A334&lt;=Calculadora!$F$11,F334-G334,"")</f>
        <v/>
      </c>
      <c r="I334" t="str">
        <f>IF(A334&lt;=Calculadora!$F$11,ROUNDUP(A334/12,0),"")</f>
        <v/>
      </c>
      <c r="J334" t="str">
        <f>IF(A334&lt;=Calculadora!$F$11,IF(AND(Calculadora!$B$14&gt;0,F334&gt;=Calculadora!$B$14),1,""),"")</f>
        <v/>
      </c>
    </row>
    <row r="335" spans="1:10" x14ac:dyDescent="0.3">
      <c r="A335">
        <v>313</v>
      </c>
      <c r="B335" t="str">
        <f>IF(A335&lt;=Calculadora!$F$11,DATE(YEAR(Calculadora!$B$16),MONTH(Calculadora!$B$16)+A335-1,DAY(Calculadora!$B$16)),"")</f>
        <v/>
      </c>
      <c r="C335" t="str">
        <f>IF(A335&lt;=Calculadora!$F$11,F334,"")</f>
        <v/>
      </c>
      <c r="D335" t="str">
        <f>IF(A335&lt;=Calculadora!$F$11,IF(Calculadora!$F$13=1,IF(MOD(A335-1,Calculadora!$F$12)=0,Calculadora!$B$7,0),IF(MOD(A335,Calculadora!$F$12)=0,Calculadora!$B$7,0)),"")</f>
        <v/>
      </c>
      <c r="E335" t="str">
        <f>IF(A335&lt;=Calculadora!$F$11,IF(Calculadora!$F$13=1,(C335+D335)*Calculadora!$F$9,C335*Calculadora!$F$9),"")</f>
        <v/>
      </c>
      <c r="F335" t="str">
        <f>IF(A335&lt;=Calculadora!$F$11,IF(Calculadora!$F$13=1,C335+D335+E335,C335+E335+D335),"")</f>
        <v/>
      </c>
      <c r="G335" t="str">
        <f>IF(A335&lt;=Calculadora!$F$11,G334+D335,"")</f>
        <v/>
      </c>
      <c r="H335" t="str">
        <f>IF(A335&lt;=Calculadora!$F$11,F335-G335,"")</f>
        <v/>
      </c>
      <c r="I335" t="str">
        <f>IF(A335&lt;=Calculadora!$F$11,ROUNDUP(A335/12,0),"")</f>
        <v/>
      </c>
      <c r="J335" t="str">
        <f>IF(A335&lt;=Calculadora!$F$11,IF(AND(Calculadora!$B$14&gt;0,F335&gt;=Calculadora!$B$14),1,""),"")</f>
        <v/>
      </c>
    </row>
    <row r="336" spans="1:10" x14ac:dyDescent="0.3">
      <c r="A336">
        <v>314</v>
      </c>
      <c r="B336" t="str">
        <f>IF(A336&lt;=Calculadora!$F$11,DATE(YEAR(Calculadora!$B$16),MONTH(Calculadora!$B$16)+A336-1,DAY(Calculadora!$B$16)),"")</f>
        <v/>
      </c>
      <c r="C336" t="str">
        <f>IF(A336&lt;=Calculadora!$F$11,F335,"")</f>
        <v/>
      </c>
      <c r="D336" t="str">
        <f>IF(A336&lt;=Calculadora!$F$11,IF(Calculadora!$F$13=1,IF(MOD(A336-1,Calculadora!$F$12)=0,Calculadora!$B$7,0),IF(MOD(A336,Calculadora!$F$12)=0,Calculadora!$B$7,0)),"")</f>
        <v/>
      </c>
      <c r="E336" t="str">
        <f>IF(A336&lt;=Calculadora!$F$11,IF(Calculadora!$F$13=1,(C336+D336)*Calculadora!$F$9,C336*Calculadora!$F$9),"")</f>
        <v/>
      </c>
      <c r="F336" t="str">
        <f>IF(A336&lt;=Calculadora!$F$11,IF(Calculadora!$F$13=1,C336+D336+E336,C336+E336+D336),"")</f>
        <v/>
      </c>
      <c r="G336" t="str">
        <f>IF(A336&lt;=Calculadora!$F$11,G335+D336,"")</f>
        <v/>
      </c>
      <c r="H336" t="str">
        <f>IF(A336&lt;=Calculadora!$F$11,F336-G336,"")</f>
        <v/>
      </c>
      <c r="I336" t="str">
        <f>IF(A336&lt;=Calculadora!$F$11,ROUNDUP(A336/12,0),"")</f>
        <v/>
      </c>
      <c r="J336" t="str">
        <f>IF(A336&lt;=Calculadora!$F$11,IF(AND(Calculadora!$B$14&gt;0,F336&gt;=Calculadora!$B$14),1,""),"")</f>
        <v/>
      </c>
    </row>
    <row r="337" spans="1:10" x14ac:dyDescent="0.3">
      <c r="A337">
        <v>315</v>
      </c>
      <c r="B337" t="str">
        <f>IF(A337&lt;=Calculadora!$F$11,DATE(YEAR(Calculadora!$B$16),MONTH(Calculadora!$B$16)+A337-1,DAY(Calculadora!$B$16)),"")</f>
        <v/>
      </c>
      <c r="C337" t="str">
        <f>IF(A337&lt;=Calculadora!$F$11,F336,"")</f>
        <v/>
      </c>
      <c r="D337" t="str">
        <f>IF(A337&lt;=Calculadora!$F$11,IF(Calculadora!$F$13=1,IF(MOD(A337-1,Calculadora!$F$12)=0,Calculadora!$B$7,0),IF(MOD(A337,Calculadora!$F$12)=0,Calculadora!$B$7,0)),"")</f>
        <v/>
      </c>
      <c r="E337" t="str">
        <f>IF(A337&lt;=Calculadora!$F$11,IF(Calculadora!$F$13=1,(C337+D337)*Calculadora!$F$9,C337*Calculadora!$F$9),"")</f>
        <v/>
      </c>
      <c r="F337" t="str">
        <f>IF(A337&lt;=Calculadora!$F$11,IF(Calculadora!$F$13=1,C337+D337+E337,C337+E337+D337),"")</f>
        <v/>
      </c>
      <c r="G337" t="str">
        <f>IF(A337&lt;=Calculadora!$F$11,G336+D337,"")</f>
        <v/>
      </c>
      <c r="H337" t="str">
        <f>IF(A337&lt;=Calculadora!$F$11,F337-G337,"")</f>
        <v/>
      </c>
      <c r="I337" t="str">
        <f>IF(A337&lt;=Calculadora!$F$11,ROUNDUP(A337/12,0),"")</f>
        <v/>
      </c>
      <c r="J337" t="str">
        <f>IF(A337&lt;=Calculadora!$F$11,IF(AND(Calculadora!$B$14&gt;0,F337&gt;=Calculadora!$B$14),1,""),"")</f>
        <v/>
      </c>
    </row>
    <row r="338" spans="1:10" x14ac:dyDescent="0.3">
      <c r="A338">
        <v>316</v>
      </c>
      <c r="B338" t="str">
        <f>IF(A338&lt;=Calculadora!$F$11,DATE(YEAR(Calculadora!$B$16),MONTH(Calculadora!$B$16)+A338-1,DAY(Calculadora!$B$16)),"")</f>
        <v/>
      </c>
      <c r="C338" t="str">
        <f>IF(A338&lt;=Calculadora!$F$11,F337,"")</f>
        <v/>
      </c>
      <c r="D338" t="str">
        <f>IF(A338&lt;=Calculadora!$F$11,IF(Calculadora!$F$13=1,IF(MOD(A338-1,Calculadora!$F$12)=0,Calculadora!$B$7,0),IF(MOD(A338,Calculadora!$F$12)=0,Calculadora!$B$7,0)),"")</f>
        <v/>
      </c>
      <c r="E338" t="str">
        <f>IF(A338&lt;=Calculadora!$F$11,IF(Calculadora!$F$13=1,(C338+D338)*Calculadora!$F$9,C338*Calculadora!$F$9),"")</f>
        <v/>
      </c>
      <c r="F338" t="str">
        <f>IF(A338&lt;=Calculadora!$F$11,IF(Calculadora!$F$13=1,C338+D338+E338,C338+E338+D338),"")</f>
        <v/>
      </c>
      <c r="G338" t="str">
        <f>IF(A338&lt;=Calculadora!$F$11,G337+D338,"")</f>
        <v/>
      </c>
      <c r="H338" t="str">
        <f>IF(A338&lt;=Calculadora!$F$11,F338-G338,"")</f>
        <v/>
      </c>
      <c r="I338" t="str">
        <f>IF(A338&lt;=Calculadora!$F$11,ROUNDUP(A338/12,0),"")</f>
        <v/>
      </c>
      <c r="J338" t="str">
        <f>IF(A338&lt;=Calculadora!$F$11,IF(AND(Calculadora!$B$14&gt;0,F338&gt;=Calculadora!$B$14),1,""),"")</f>
        <v/>
      </c>
    </row>
    <row r="339" spans="1:10" x14ac:dyDescent="0.3">
      <c r="A339">
        <v>317</v>
      </c>
      <c r="B339" t="str">
        <f>IF(A339&lt;=Calculadora!$F$11,DATE(YEAR(Calculadora!$B$16),MONTH(Calculadora!$B$16)+A339-1,DAY(Calculadora!$B$16)),"")</f>
        <v/>
      </c>
      <c r="C339" t="str">
        <f>IF(A339&lt;=Calculadora!$F$11,F338,"")</f>
        <v/>
      </c>
      <c r="D339" t="str">
        <f>IF(A339&lt;=Calculadora!$F$11,IF(Calculadora!$F$13=1,IF(MOD(A339-1,Calculadora!$F$12)=0,Calculadora!$B$7,0),IF(MOD(A339,Calculadora!$F$12)=0,Calculadora!$B$7,0)),"")</f>
        <v/>
      </c>
      <c r="E339" t="str">
        <f>IF(A339&lt;=Calculadora!$F$11,IF(Calculadora!$F$13=1,(C339+D339)*Calculadora!$F$9,C339*Calculadora!$F$9),"")</f>
        <v/>
      </c>
      <c r="F339" t="str">
        <f>IF(A339&lt;=Calculadora!$F$11,IF(Calculadora!$F$13=1,C339+D339+E339,C339+E339+D339),"")</f>
        <v/>
      </c>
      <c r="G339" t="str">
        <f>IF(A339&lt;=Calculadora!$F$11,G338+D339,"")</f>
        <v/>
      </c>
      <c r="H339" t="str">
        <f>IF(A339&lt;=Calculadora!$F$11,F339-G339,"")</f>
        <v/>
      </c>
      <c r="I339" t="str">
        <f>IF(A339&lt;=Calculadora!$F$11,ROUNDUP(A339/12,0),"")</f>
        <v/>
      </c>
      <c r="J339" t="str">
        <f>IF(A339&lt;=Calculadora!$F$11,IF(AND(Calculadora!$B$14&gt;0,F339&gt;=Calculadora!$B$14),1,""),"")</f>
        <v/>
      </c>
    </row>
    <row r="340" spans="1:10" x14ac:dyDescent="0.3">
      <c r="A340">
        <v>318</v>
      </c>
      <c r="B340" t="str">
        <f>IF(A340&lt;=Calculadora!$F$11,DATE(YEAR(Calculadora!$B$16),MONTH(Calculadora!$B$16)+A340-1,DAY(Calculadora!$B$16)),"")</f>
        <v/>
      </c>
      <c r="C340" t="str">
        <f>IF(A340&lt;=Calculadora!$F$11,F339,"")</f>
        <v/>
      </c>
      <c r="D340" t="str">
        <f>IF(A340&lt;=Calculadora!$F$11,IF(Calculadora!$F$13=1,IF(MOD(A340-1,Calculadora!$F$12)=0,Calculadora!$B$7,0),IF(MOD(A340,Calculadora!$F$12)=0,Calculadora!$B$7,0)),"")</f>
        <v/>
      </c>
      <c r="E340" t="str">
        <f>IF(A340&lt;=Calculadora!$F$11,IF(Calculadora!$F$13=1,(C340+D340)*Calculadora!$F$9,C340*Calculadora!$F$9),"")</f>
        <v/>
      </c>
      <c r="F340" t="str">
        <f>IF(A340&lt;=Calculadora!$F$11,IF(Calculadora!$F$13=1,C340+D340+E340,C340+E340+D340),"")</f>
        <v/>
      </c>
      <c r="G340" t="str">
        <f>IF(A340&lt;=Calculadora!$F$11,G339+D340,"")</f>
        <v/>
      </c>
      <c r="H340" t="str">
        <f>IF(A340&lt;=Calculadora!$F$11,F340-G340,"")</f>
        <v/>
      </c>
      <c r="I340" t="str">
        <f>IF(A340&lt;=Calculadora!$F$11,ROUNDUP(A340/12,0),"")</f>
        <v/>
      </c>
      <c r="J340" t="str">
        <f>IF(A340&lt;=Calculadora!$F$11,IF(AND(Calculadora!$B$14&gt;0,F340&gt;=Calculadora!$B$14),1,""),"")</f>
        <v/>
      </c>
    </row>
    <row r="341" spans="1:10" x14ac:dyDescent="0.3">
      <c r="A341">
        <v>319</v>
      </c>
      <c r="B341" t="str">
        <f>IF(A341&lt;=Calculadora!$F$11,DATE(YEAR(Calculadora!$B$16),MONTH(Calculadora!$B$16)+A341-1,DAY(Calculadora!$B$16)),"")</f>
        <v/>
      </c>
      <c r="C341" t="str">
        <f>IF(A341&lt;=Calculadora!$F$11,F340,"")</f>
        <v/>
      </c>
      <c r="D341" t="str">
        <f>IF(A341&lt;=Calculadora!$F$11,IF(Calculadora!$F$13=1,IF(MOD(A341-1,Calculadora!$F$12)=0,Calculadora!$B$7,0),IF(MOD(A341,Calculadora!$F$12)=0,Calculadora!$B$7,0)),"")</f>
        <v/>
      </c>
      <c r="E341" t="str">
        <f>IF(A341&lt;=Calculadora!$F$11,IF(Calculadora!$F$13=1,(C341+D341)*Calculadora!$F$9,C341*Calculadora!$F$9),"")</f>
        <v/>
      </c>
      <c r="F341" t="str">
        <f>IF(A341&lt;=Calculadora!$F$11,IF(Calculadora!$F$13=1,C341+D341+E341,C341+E341+D341),"")</f>
        <v/>
      </c>
      <c r="G341" t="str">
        <f>IF(A341&lt;=Calculadora!$F$11,G340+D341,"")</f>
        <v/>
      </c>
      <c r="H341" t="str">
        <f>IF(A341&lt;=Calculadora!$F$11,F341-G341,"")</f>
        <v/>
      </c>
      <c r="I341" t="str">
        <f>IF(A341&lt;=Calculadora!$F$11,ROUNDUP(A341/12,0),"")</f>
        <v/>
      </c>
      <c r="J341" t="str">
        <f>IF(A341&lt;=Calculadora!$F$11,IF(AND(Calculadora!$B$14&gt;0,F341&gt;=Calculadora!$B$14),1,""),"")</f>
        <v/>
      </c>
    </row>
    <row r="342" spans="1:10" x14ac:dyDescent="0.3">
      <c r="A342">
        <v>320</v>
      </c>
      <c r="B342" t="str">
        <f>IF(A342&lt;=Calculadora!$F$11,DATE(YEAR(Calculadora!$B$16),MONTH(Calculadora!$B$16)+A342-1,DAY(Calculadora!$B$16)),"")</f>
        <v/>
      </c>
      <c r="C342" t="str">
        <f>IF(A342&lt;=Calculadora!$F$11,F341,"")</f>
        <v/>
      </c>
      <c r="D342" t="str">
        <f>IF(A342&lt;=Calculadora!$F$11,IF(Calculadora!$F$13=1,IF(MOD(A342-1,Calculadora!$F$12)=0,Calculadora!$B$7,0),IF(MOD(A342,Calculadora!$F$12)=0,Calculadora!$B$7,0)),"")</f>
        <v/>
      </c>
      <c r="E342" t="str">
        <f>IF(A342&lt;=Calculadora!$F$11,IF(Calculadora!$F$13=1,(C342+D342)*Calculadora!$F$9,C342*Calculadora!$F$9),"")</f>
        <v/>
      </c>
      <c r="F342" t="str">
        <f>IF(A342&lt;=Calculadora!$F$11,IF(Calculadora!$F$13=1,C342+D342+E342,C342+E342+D342),"")</f>
        <v/>
      </c>
      <c r="G342" t="str">
        <f>IF(A342&lt;=Calculadora!$F$11,G341+D342,"")</f>
        <v/>
      </c>
      <c r="H342" t="str">
        <f>IF(A342&lt;=Calculadora!$F$11,F342-G342,"")</f>
        <v/>
      </c>
      <c r="I342" t="str">
        <f>IF(A342&lt;=Calculadora!$F$11,ROUNDUP(A342/12,0),"")</f>
        <v/>
      </c>
      <c r="J342" t="str">
        <f>IF(A342&lt;=Calculadora!$F$11,IF(AND(Calculadora!$B$14&gt;0,F342&gt;=Calculadora!$B$14),1,""),"")</f>
        <v/>
      </c>
    </row>
    <row r="343" spans="1:10" x14ac:dyDescent="0.3">
      <c r="A343">
        <v>321</v>
      </c>
      <c r="B343" t="str">
        <f>IF(A343&lt;=Calculadora!$F$11,DATE(YEAR(Calculadora!$B$16),MONTH(Calculadora!$B$16)+A343-1,DAY(Calculadora!$B$16)),"")</f>
        <v/>
      </c>
      <c r="C343" t="str">
        <f>IF(A343&lt;=Calculadora!$F$11,F342,"")</f>
        <v/>
      </c>
      <c r="D343" t="str">
        <f>IF(A343&lt;=Calculadora!$F$11,IF(Calculadora!$F$13=1,IF(MOD(A343-1,Calculadora!$F$12)=0,Calculadora!$B$7,0),IF(MOD(A343,Calculadora!$F$12)=0,Calculadora!$B$7,0)),"")</f>
        <v/>
      </c>
      <c r="E343" t="str">
        <f>IF(A343&lt;=Calculadora!$F$11,IF(Calculadora!$F$13=1,(C343+D343)*Calculadora!$F$9,C343*Calculadora!$F$9),"")</f>
        <v/>
      </c>
      <c r="F343" t="str">
        <f>IF(A343&lt;=Calculadora!$F$11,IF(Calculadora!$F$13=1,C343+D343+E343,C343+E343+D343),"")</f>
        <v/>
      </c>
      <c r="G343" t="str">
        <f>IF(A343&lt;=Calculadora!$F$11,G342+D343,"")</f>
        <v/>
      </c>
      <c r="H343" t="str">
        <f>IF(A343&lt;=Calculadora!$F$11,F343-G343,"")</f>
        <v/>
      </c>
      <c r="I343" t="str">
        <f>IF(A343&lt;=Calculadora!$F$11,ROUNDUP(A343/12,0),"")</f>
        <v/>
      </c>
      <c r="J343" t="str">
        <f>IF(A343&lt;=Calculadora!$F$11,IF(AND(Calculadora!$B$14&gt;0,F343&gt;=Calculadora!$B$14),1,""),"")</f>
        <v/>
      </c>
    </row>
    <row r="344" spans="1:10" x14ac:dyDescent="0.3">
      <c r="A344">
        <v>322</v>
      </c>
      <c r="B344" t="str">
        <f>IF(A344&lt;=Calculadora!$F$11,DATE(YEAR(Calculadora!$B$16),MONTH(Calculadora!$B$16)+A344-1,DAY(Calculadora!$B$16)),"")</f>
        <v/>
      </c>
      <c r="C344" t="str">
        <f>IF(A344&lt;=Calculadora!$F$11,F343,"")</f>
        <v/>
      </c>
      <c r="D344" t="str">
        <f>IF(A344&lt;=Calculadora!$F$11,IF(Calculadora!$F$13=1,IF(MOD(A344-1,Calculadora!$F$12)=0,Calculadora!$B$7,0),IF(MOD(A344,Calculadora!$F$12)=0,Calculadora!$B$7,0)),"")</f>
        <v/>
      </c>
      <c r="E344" t="str">
        <f>IF(A344&lt;=Calculadora!$F$11,IF(Calculadora!$F$13=1,(C344+D344)*Calculadora!$F$9,C344*Calculadora!$F$9),"")</f>
        <v/>
      </c>
      <c r="F344" t="str">
        <f>IF(A344&lt;=Calculadora!$F$11,IF(Calculadora!$F$13=1,C344+D344+E344,C344+E344+D344),"")</f>
        <v/>
      </c>
      <c r="G344" t="str">
        <f>IF(A344&lt;=Calculadora!$F$11,G343+D344,"")</f>
        <v/>
      </c>
      <c r="H344" t="str">
        <f>IF(A344&lt;=Calculadora!$F$11,F344-G344,"")</f>
        <v/>
      </c>
      <c r="I344" t="str">
        <f>IF(A344&lt;=Calculadora!$F$11,ROUNDUP(A344/12,0),"")</f>
        <v/>
      </c>
      <c r="J344" t="str">
        <f>IF(A344&lt;=Calculadora!$F$11,IF(AND(Calculadora!$B$14&gt;0,F344&gt;=Calculadora!$B$14),1,""),"")</f>
        <v/>
      </c>
    </row>
    <row r="345" spans="1:10" x14ac:dyDescent="0.3">
      <c r="A345">
        <v>323</v>
      </c>
      <c r="B345" t="str">
        <f>IF(A345&lt;=Calculadora!$F$11,DATE(YEAR(Calculadora!$B$16),MONTH(Calculadora!$B$16)+A345-1,DAY(Calculadora!$B$16)),"")</f>
        <v/>
      </c>
      <c r="C345" t="str">
        <f>IF(A345&lt;=Calculadora!$F$11,F344,"")</f>
        <v/>
      </c>
      <c r="D345" t="str">
        <f>IF(A345&lt;=Calculadora!$F$11,IF(Calculadora!$F$13=1,IF(MOD(A345-1,Calculadora!$F$12)=0,Calculadora!$B$7,0),IF(MOD(A345,Calculadora!$F$12)=0,Calculadora!$B$7,0)),"")</f>
        <v/>
      </c>
      <c r="E345" t="str">
        <f>IF(A345&lt;=Calculadora!$F$11,IF(Calculadora!$F$13=1,(C345+D345)*Calculadora!$F$9,C345*Calculadora!$F$9),"")</f>
        <v/>
      </c>
      <c r="F345" t="str">
        <f>IF(A345&lt;=Calculadora!$F$11,IF(Calculadora!$F$13=1,C345+D345+E345,C345+E345+D345),"")</f>
        <v/>
      </c>
      <c r="G345" t="str">
        <f>IF(A345&lt;=Calculadora!$F$11,G344+D345,"")</f>
        <v/>
      </c>
      <c r="H345" t="str">
        <f>IF(A345&lt;=Calculadora!$F$11,F345-G345,"")</f>
        <v/>
      </c>
      <c r="I345" t="str">
        <f>IF(A345&lt;=Calculadora!$F$11,ROUNDUP(A345/12,0),"")</f>
        <v/>
      </c>
      <c r="J345" t="str">
        <f>IF(A345&lt;=Calculadora!$F$11,IF(AND(Calculadora!$B$14&gt;0,F345&gt;=Calculadora!$B$14),1,""),"")</f>
        <v/>
      </c>
    </row>
    <row r="346" spans="1:10" x14ac:dyDescent="0.3">
      <c r="A346">
        <v>324</v>
      </c>
      <c r="B346" t="str">
        <f>IF(A346&lt;=Calculadora!$F$11,DATE(YEAR(Calculadora!$B$16),MONTH(Calculadora!$B$16)+A346-1,DAY(Calculadora!$B$16)),"")</f>
        <v/>
      </c>
      <c r="C346" t="str">
        <f>IF(A346&lt;=Calculadora!$F$11,F345,"")</f>
        <v/>
      </c>
      <c r="D346" t="str">
        <f>IF(A346&lt;=Calculadora!$F$11,IF(Calculadora!$F$13=1,IF(MOD(A346-1,Calculadora!$F$12)=0,Calculadora!$B$7,0),IF(MOD(A346,Calculadora!$F$12)=0,Calculadora!$B$7,0)),"")</f>
        <v/>
      </c>
      <c r="E346" t="str">
        <f>IF(A346&lt;=Calculadora!$F$11,IF(Calculadora!$F$13=1,(C346+D346)*Calculadora!$F$9,C346*Calculadora!$F$9),"")</f>
        <v/>
      </c>
      <c r="F346" t="str">
        <f>IF(A346&lt;=Calculadora!$F$11,IF(Calculadora!$F$13=1,C346+D346+E346,C346+E346+D346),"")</f>
        <v/>
      </c>
      <c r="G346" t="str">
        <f>IF(A346&lt;=Calculadora!$F$11,G345+D346,"")</f>
        <v/>
      </c>
      <c r="H346" t="str">
        <f>IF(A346&lt;=Calculadora!$F$11,F346-G346,"")</f>
        <v/>
      </c>
      <c r="I346" t="str">
        <f>IF(A346&lt;=Calculadora!$F$11,ROUNDUP(A346/12,0),"")</f>
        <v/>
      </c>
      <c r="J346" t="str">
        <f>IF(A346&lt;=Calculadora!$F$11,IF(AND(Calculadora!$B$14&gt;0,F346&gt;=Calculadora!$B$14),1,""),"")</f>
        <v/>
      </c>
    </row>
    <row r="347" spans="1:10" x14ac:dyDescent="0.3">
      <c r="A347">
        <v>325</v>
      </c>
      <c r="B347" t="str">
        <f>IF(A347&lt;=Calculadora!$F$11,DATE(YEAR(Calculadora!$B$16),MONTH(Calculadora!$B$16)+A347-1,DAY(Calculadora!$B$16)),"")</f>
        <v/>
      </c>
      <c r="C347" t="str">
        <f>IF(A347&lt;=Calculadora!$F$11,F346,"")</f>
        <v/>
      </c>
      <c r="D347" t="str">
        <f>IF(A347&lt;=Calculadora!$F$11,IF(Calculadora!$F$13=1,IF(MOD(A347-1,Calculadora!$F$12)=0,Calculadora!$B$7,0),IF(MOD(A347,Calculadora!$F$12)=0,Calculadora!$B$7,0)),"")</f>
        <v/>
      </c>
      <c r="E347" t="str">
        <f>IF(A347&lt;=Calculadora!$F$11,IF(Calculadora!$F$13=1,(C347+D347)*Calculadora!$F$9,C347*Calculadora!$F$9),"")</f>
        <v/>
      </c>
      <c r="F347" t="str">
        <f>IF(A347&lt;=Calculadora!$F$11,IF(Calculadora!$F$13=1,C347+D347+E347,C347+E347+D347),"")</f>
        <v/>
      </c>
      <c r="G347" t="str">
        <f>IF(A347&lt;=Calculadora!$F$11,G346+D347,"")</f>
        <v/>
      </c>
      <c r="H347" t="str">
        <f>IF(A347&lt;=Calculadora!$F$11,F347-G347,"")</f>
        <v/>
      </c>
      <c r="I347" t="str">
        <f>IF(A347&lt;=Calculadora!$F$11,ROUNDUP(A347/12,0),"")</f>
        <v/>
      </c>
      <c r="J347" t="str">
        <f>IF(A347&lt;=Calculadora!$F$11,IF(AND(Calculadora!$B$14&gt;0,F347&gt;=Calculadora!$B$14),1,""),"")</f>
        <v/>
      </c>
    </row>
    <row r="348" spans="1:10" x14ac:dyDescent="0.3">
      <c r="A348">
        <v>326</v>
      </c>
      <c r="B348" t="str">
        <f>IF(A348&lt;=Calculadora!$F$11,DATE(YEAR(Calculadora!$B$16),MONTH(Calculadora!$B$16)+A348-1,DAY(Calculadora!$B$16)),"")</f>
        <v/>
      </c>
      <c r="C348" t="str">
        <f>IF(A348&lt;=Calculadora!$F$11,F347,"")</f>
        <v/>
      </c>
      <c r="D348" t="str">
        <f>IF(A348&lt;=Calculadora!$F$11,IF(Calculadora!$F$13=1,IF(MOD(A348-1,Calculadora!$F$12)=0,Calculadora!$B$7,0),IF(MOD(A348,Calculadora!$F$12)=0,Calculadora!$B$7,0)),"")</f>
        <v/>
      </c>
      <c r="E348" t="str">
        <f>IF(A348&lt;=Calculadora!$F$11,IF(Calculadora!$F$13=1,(C348+D348)*Calculadora!$F$9,C348*Calculadora!$F$9),"")</f>
        <v/>
      </c>
      <c r="F348" t="str">
        <f>IF(A348&lt;=Calculadora!$F$11,IF(Calculadora!$F$13=1,C348+D348+E348,C348+E348+D348),"")</f>
        <v/>
      </c>
      <c r="G348" t="str">
        <f>IF(A348&lt;=Calculadora!$F$11,G347+D348,"")</f>
        <v/>
      </c>
      <c r="H348" t="str">
        <f>IF(A348&lt;=Calculadora!$F$11,F348-G348,"")</f>
        <v/>
      </c>
      <c r="I348" t="str">
        <f>IF(A348&lt;=Calculadora!$F$11,ROUNDUP(A348/12,0),"")</f>
        <v/>
      </c>
      <c r="J348" t="str">
        <f>IF(A348&lt;=Calculadora!$F$11,IF(AND(Calculadora!$B$14&gt;0,F348&gt;=Calculadora!$B$14),1,""),"")</f>
        <v/>
      </c>
    </row>
    <row r="349" spans="1:10" x14ac:dyDescent="0.3">
      <c r="A349">
        <v>327</v>
      </c>
      <c r="B349" t="str">
        <f>IF(A349&lt;=Calculadora!$F$11,DATE(YEAR(Calculadora!$B$16),MONTH(Calculadora!$B$16)+A349-1,DAY(Calculadora!$B$16)),"")</f>
        <v/>
      </c>
      <c r="C349" t="str">
        <f>IF(A349&lt;=Calculadora!$F$11,F348,"")</f>
        <v/>
      </c>
      <c r="D349" t="str">
        <f>IF(A349&lt;=Calculadora!$F$11,IF(Calculadora!$F$13=1,IF(MOD(A349-1,Calculadora!$F$12)=0,Calculadora!$B$7,0),IF(MOD(A349,Calculadora!$F$12)=0,Calculadora!$B$7,0)),"")</f>
        <v/>
      </c>
      <c r="E349" t="str">
        <f>IF(A349&lt;=Calculadora!$F$11,IF(Calculadora!$F$13=1,(C349+D349)*Calculadora!$F$9,C349*Calculadora!$F$9),"")</f>
        <v/>
      </c>
      <c r="F349" t="str">
        <f>IF(A349&lt;=Calculadora!$F$11,IF(Calculadora!$F$13=1,C349+D349+E349,C349+E349+D349),"")</f>
        <v/>
      </c>
      <c r="G349" t="str">
        <f>IF(A349&lt;=Calculadora!$F$11,G348+D349,"")</f>
        <v/>
      </c>
      <c r="H349" t="str">
        <f>IF(A349&lt;=Calculadora!$F$11,F349-G349,"")</f>
        <v/>
      </c>
      <c r="I349" t="str">
        <f>IF(A349&lt;=Calculadora!$F$11,ROUNDUP(A349/12,0),"")</f>
        <v/>
      </c>
      <c r="J349" t="str">
        <f>IF(A349&lt;=Calculadora!$F$11,IF(AND(Calculadora!$B$14&gt;0,F349&gt;=Calculadora!$B$14),1,""),"")</f>
        <v/>
      </c>
    </row>
    <row r="350" spans="1:10" x14ac:dyDescent="0.3">
      <c r="A350">
        <v>328</v>
      </c>
      <c r="B350" t="str">
        <f>IF(A350&lt;=Calculadora!$F$11,DATE(YEAR(Calculadora!$B$16),MONTH(Calculadora!$B$16)+A350-1,DAY(Calculadora!$B$16)),"")</f>
        <v/>
      </c>
      <c r="C350" t="str">
        <f>IF(A350&lt;=Calculadora!$F$11,F349,"")</f>
        <v/>
      </c>
      <c r="D350" t="str">
        <f>IF(A350&lt;=Calculadora!$F$11,IF(Calculadora!$F$13=1,IF(MOD(A350-1,Calculadora!$F$12)=0,Calculadora!$B$7,0),IF(MOD(A350,Calculadora!$F$12)=0,Calculadora!$B$7,0)),"")</f>
        <v/>
      </c>
      <c r="E350" t="str">
        <f>IF(A350&lt;=Calculadora!$F$11,IF(Calculadora!$F$13=1,(C350+D350)*Calculadora!$F$9,C350*Calculadora!$F$9),"")</f>
        <v/>
      </c>
      <c r="F350" t="str">
        <f>IF(A350&lt;=Calculadora!$F$11,IF(Calculadora!$F$13=1,C350+D350+E350,C350+E350+D350),"")</f>
        <v/>
      </c>
      <c r="G350" t="str">
        <f>IF(A350&lt;=Calculadora!$F$11,G349+D350,"")</f>
        <v/>
      </c>
      <c r="H350" t="str">
        <f>IF(A350&lt;=Calculadora!$F$11,F350-G350,"")</f>
        <v/>
      </c>
      <c r="I350" t="str">
        <f>IF(A350&lt;=Calculadora!$F$11,ROUNDUP(A350/12,0),"")</f>
        <v/>
      </c>
      <c r="J350" t="str">
        <f>IF(A350&lt;=Calculadora!$F$11,IF(AND(Calculadora!$B$14&gt;0,F350&gt;=Calculadora!$B$14),1,""),"")</f>
        <v/>
      </c>
    </row>
    <row r="351" spans="1:10" x14ac:dyDescent="0.3">
      <c r="A351">
        <v>329</v>
      </c>
      <c r="B351" t="str">
        <f>IF(A351&lt;=Calculadora!$F$11,DATE(YEAR(Calculadora!$B$16),MONTH(Calculadora!$B$16)+A351-1,DAY(Calculadora!$B$16)),"")</f>
        <v/>
      </c>
      <c r="C351" t="str">
        <f>IF(A351&lt;=Calculadora!$F$11,F350,"")</f>
        <v/>
      </c>
      <c r="D351" t="str">
        <f>IF(A351&lt;=Calculadora!$F$11,IF(Calculadora!$F$13=1,IF(MOD(A351-1,Calculadora!$F$12)=0,Calculadora!$B$7,0),IF(MOD(A351,Calculadora!$F$12)=0,Calculadora!$B$7,0)),"")</f>
        <v/>
      </c>
      <c r="E351" t="str">
        <f>IF(A351&lt;=Calculadora!$F$11,IF(Calculadora!$F$13=1,(C351+D351)*Calculadora!$F$9,C351*Calculadora!$F$9),"")</f>
        <v/>
      </c>
      <c r="F351" t="str">
        <f>IF(A351&lt;=Calculadora!$F$11,IF(Calculadora!$F$13=1,C351+D351+E351,C351+E351+D351),"")</f>
        <v/>
      </c>
      <c r="G351" t="str">
        <f>IF(A351&lt;=Calculadora!$F$11,G350+D351,"")</f>
        <v/>
      </c>
      <c r="H351" t="str">
        <f>IF(A351&lt;=Calculadora!$F$11,F351-G351,"")</f>
        <v/>
      </c>
      <c r="I351" t="str">
        <f>IF(A351&lt;=Calculadora!$F$11,ROUNDUP(A351/12,0),"")</f>
        <v/>
      </c>
      <c r="J351" t="str">
        <f>IF(A351&lt;=Calculadora!$F$11,IF(AND(Calculadora!$B$14&gt;0,F351&gt;=Calculadora!$B$14),1,""),"")</f>
        <v/>
      </c>
    </row>
    <row r="352" spans="1:10" x14ac:dyDescent="0.3">
      <c r="A352">
        <v>330</v>
      </c>
      <c r="B352" t="str">
        <f>IF(A352&lt;=Calculadora!$F$11,DATE(YEAR(Calculadora!$B$16),MONTH(Calculadora!$B$16)+A352-1,DAY(Calculadora!$B$16)),"")</f>
        <v/>
      </c>
      <c r="C352" t="str">
        <f>IF(A352&lt;=Calculadora!$F$11,F351,"")</f>
        <v/>
      </c>
      <c r="D352" t="str">
        <f>IF(A352&lt;=Calculadora!$F$11,IF(Calculadora!$F$13=1,IF(MOD(A352-1,Calculadora!$F$12)=0,Calculadora!$B$7,0),IF(MOD(A352,Calculadora!$F$12)=0,Calculadora!$B$7,0)),"")</f>
        <v/>
      </c>
      <c r="E352" t="str">
        <f>IF(A352&lt;=Calculadora!$F$11,IF(Calculadora!$F$13=1,(C352+D352)*Calculadora!$F$9,C352*Calculadora!$F$9),"")</f>
        <v/>
      </c>
      <c r="F352" t="str">
        <f>IF(A352&lt;=Calculadora!$F$11,IF(Calculadora!$F$13=1,C352+D352+E352,C352+E352+D352),"")</f>
        <v/>
      </c>
      <c r="G352" t="str">
        <f>IF(A352&lt;=Calculadora!$F$11,G351+D352,"")</f>
        <v/>
      </c>
      <c r="H352" t="str">
        <f>IF(A352&lt;=Calculadora!$F$11,F352-G352,"")</f>
        <v/>
      </c>
      <c r="I352" t="str">
        <f>IF(A352&lt;=Calculadora!$F$11,ROUNDUP(A352/12,0),"")</f>
        <v/>
      </c>
      <c r="J352" t="str">
        <f>IF(A352&lt;=Calculadora!$F$11,IF(AND(Calculadora!$B$14&gt;0,F352&gt;=Calculadora!$B$14),1,""),"")</f>
        <v/>
      </c>
    </row>
    <row r="353" spans="1:10" x14ac:dyDescent="0.3">
      <c r="A353">
        <v>331</v>
      </c>
      <c r="B353" t="str">
        <f>IF(A353&lt;=Calculadora!$F$11,DATE(YEAR(Calculadora!$B$16),MONTH(Calculadora!$B$16)+A353-1,DAY(Calculadora!$B$16)),"")</f>
        <v/>
      </c>
      <c r="C353" t="str">
        <f>IF(A353&lt;=Calculadora!$F$11,F352,"")</f>
        <v/>
      </c>
      <c r="D353" t="str">
        <f>IF(A353&lt;=Calculadora!$F$11,IF(Calculadora!$F$13=1,IF(MOD(A353-1,Calculadora!$F$12)=0,Calculadora!$B$7,0),IF(MOD(A353,Calculadora!$F$12)=0,Calculadora!$B$7,0)),"")</f>
        <v/>
      </c>
      <c r="E353" t="str">
        <f>IF(A353&lt;=Calculadora!$F$11,IF(Calculadora!$F$13=1,(C353+D353)*Calculadora!$F$9,C353*Calculadora!$F$9),"")</f>
        <v/>
      </c>
      <c r="F353" t="str">
        <f>IF(A353&lt;=Calculadora!$F$11,IF(Calculadora!$F$13=1,C353+D353+E353,C353+E353+D353),"")</f>
        <v/>
      </c>
      <c r="G353" t="str">
        <f>IF(A353&lt;=Calculadora!$F$11,G352+D353,"")</f>
        <v/>
      </c>
      <c r="H353" t="str">
        <f>IF(A353&lt;=Calculadora!$F$11,F353-G353,"")</f>
        <v/>
      </c>
      <c r="I353" t="str">
        <f>IF(A353&lt;=Calculadora!$F$11,ROUNDUP(A353/12,0),"")</f>
        <v/>
      </c>
      <c r="J353" t="str">
        <f>IF(A353&lt;=Calculadora!$F$11,IF(AND(Calculadora!$B$14&gt;0,F353&gt;=Calculadora!$B$14),1,""),"")</f>
        <v/>
      </c>
    </row>
    <row r="354" spans="1:10" x14ac:dyDescent="0.3">
      <c r="A354">
        <v>332</v>
      </c>
      <c r="B354" t="str">
        <f>IF(A354&lt;=Calculadora!$F$11,DATE(YEAR(Calculadora!$B$16),MONTH(Calculadora!$B$16)+A354-1,DAY(Calculadora!$B$16)),"")</f>
        <v/>
      </c>
      <c r="C354" t="str">
        <f>IF(A354&lt;=Calculadora!$F$11,F353,"")</f>
        <v/>
      </c>
      <c r="D354" t="str">
        <f>IF(A354&lt;=Calculadora!$F$11,IF(Calculadora!$F$13=1,IF(MOD(A354-1,Calculadora!$F$12)=0,Calculadora!$B$7,0),IF(MOD(A354,Calculadora!$F$12)=0,Calculadora!$B$7,0)),"")</f>
        <v/>
      </c>
      <c r="E354" t="str">
        <f>IF(A354&lt;=Calculadora!$F$11,IF(Calculadora!$F$13=1,(C354+D354)*Calculadora!$F$9,C354*Calculadora!$F$9),"")</f>
        <v/>
      </c>
      <c r="F354" t="str">
        <f>IF(A354&lt;=Calculadora!$F$11,IF(Calculadora!$F$13=1,C354+D354+E354,C354+E354+D354),"")</f>
        <v/>
      </c>
      <c r="G354" t="str">
        <f>IF(A354&lt;=Calculadora!$F$11,G353+D354,"")</f>
        <v/>
      </c>
      <c r="H354" t="str">
        <f>IF(A354&lt;=Calculadora!$F$11,F354-G354,"")</f>
        <v/>
      </c>
      <c r="I354" t="str">
        <f>IF(A354&lt;=Calculadora!$F$11,ROUNDUP(A354/12,0),"")</f>
        <v/>
      </c>
      <c r="J354" t="str">
        <f>IF(A354&lt;=Calculadora!$F$11,IF(AND(Calculadora!$B$14&gt;0,F354&gt;=Calculadora!$B$14),1,""),"")</f>
        <v/>
      </c>
    </row>
    <row r="355" spans="1:10" x14ac:dyDescent="0.3">
      <c r="A355">
        <v>333</v>
      </c>
      <c r="B355" t="str">
        <f>IF(A355&lt;=Calculadora!$F$11,DATE(YEAR(Calculadora!$B$16),MONTH(Calculadora!$B$16)+A355-1,DAY(Calculadora!$B$16)),"")</f>
        <v/>
      </c>
      <c r="C355" t="str">
        <f>IF(A355&lt;=Calculadora!$F$11,F354,"")</f>
        <v/>
      </c>
      <c r="D355" t="str">
        <f>IF(A355&lt;=Calculadora!$F$11,IF(Calculadora!$F$13=1,IF(MOD(A355-1,Calculadora!$F$12)=0,Calculadora!$B$7,0),IF(MOD(A355,Calculadora!$F$12)=0,Calculadora!$B$7,0)),"")</f>
        <v/>
      </c>
      <c r="E355" t="str">
        <f>IF(A355&lt;=Calculadora!$F$11,IF(Calculadora!$F$13=1,(C355+D355)*Calculadora!$F$9,C355*Calculadora!$F$9),"")</f>
        <v/>
      </c>
      <c r="F355" t="str">
        <f>IF(A355&lt;=Calculadora!$F$11,IF(Calculadora!$F$13=1,C355+D355+E355,C355+E355+D355),"")</f>
        <v/>
      </c>
      <c r="G355" t="str">
        <f>IF(A355&lt;=Calculadora!$F$11,G354+D355,"")</f>
        <v/>
      </c>
      <c r="H355" t="str">
        <f>IF(A355&lt;=Calculadora!$F$11,F355-G355,"")</f>
        <v/>
      </c>
      <c r="I355" t="str">
        <f>IF(A355&lt;=Calculadora!$F$11,ROUNDUP(A355/12,0),"")</f>
        <v/>
      </c>
      <c r="J355" t="str">
        <f>IF(A355&lt;=Calculadora!$F$11,IF(AND(Calculadora!$B$14&gt;0,F355&gt;=Calculadora!$B$14),1,""),"")</f>
        <v/>
      </c>
    </row>
    <row r="356" spans="1:10" x14ac:dyDescent="0.3">
      <c r="A356">
        <v>334</v>
      </c>
      <c r="B356" t="str">
        <f>IF(A356&lt;=Calculadora!$F$11,DATE(YEAR(Calculadora!$B$16),MONTH(Calculadora!$B$16)+A356-1,DAY(Calculadora!$B$16)),"")</f>
        <v/>
      </c>
      <c r="C356" t="str">
        <f>IF(A356&lt;=Calculadora!$F$11,F355,"")</f>
        <v/>
      </c>
      <c r="D356" t="str">
        <f>IF(A356&lt;=Calculadora!$F$11,IF(Calculadora!$F$13=1,IF(MOD(A356-1,Calculadora!$F$12)=0,Calculadora!$B$7,0),IF(MOD(A356,Calculadora!$F$12)=0,Calculadora!$B$7,0)),"")</f>
        <v/>
      </c>
      <c r="E356" t="str">
        <f>IF(A356&lt;=Calculadora!$F$11,IF(Calculadora!$F$13=1,(C356+D356)*Calculadora!$F$9,C356*Calculadora!$F$9),"")</f>
        <v/>
      </c>
      <c r="F356" t="str">
        <f>IF(A356&lt;=Calculadora!$F$11,IF(Calculadora!$F$13=1,C356+D356+E356,C356+E356+D356),"")</f>
        <v/>
      </c>
      <c r="G356" t="str">
        <f>IF(A356&lt;=Calculadora!$F$11,G355+D356,"")</f>
        <v/>
      </c>
      <c r="H356" t="str">
        <f>IF(A356&lt;=Calculadora!$F$11,F356-G356,"")</f>
        <v/>
      </c>
      <c r="I356" t="str">
        <f>IF(A356&lt;=Calculadora!$F$11,ROUNDUP(A356/12,0),"")</f>
        <v/>
      </c>
      <c r="J356" t="str">
        <f>IF(A356&lt;=Calculadora!$F$11,IF(AND(Calculadora!$B$14&gt;0,F356&gt;=Calculadora!$B$14),1,""),"")</f>
        <v/>
      </c>
    </row>
    <row r="357" spans="1:10" x14ac:dyDescent="0.3">
      <c r="A357">
        <v>335</v>
      </c>
      <c r="B357" t="str">
        <f>IF(A357&lt;=Calculadora!$F$11,DATE(YEAR(Calculadora!$B$16),MONTH(Calculadora!$B$16)+A357-1,DAY(Calculadora!$B$16)),"")</f>
        <v/>
      </c>
      <c r="C357" t="str">
        <f>IF(A357&lt;=Calculadora!$F$11,F356,"")</f>
        <v/>
      </c>
      <c r="D357" t="str">
        <f>IF(A357&lt;=Calculadora!$F$11,IF(Calculadora!$F$13=1,IF(MOD(A357-1,Calculadora!$F$12)=0,Calculadora!$B$7,0),IF(MOD(A357,Calculadora!$F$12)=0,Calculadora!$B$7,0)),"")</f>
        <v/>
      </c>
      <c r="E357" t="str">
        <f>IF(A357&lt;=Calculadora!$F$11,IF(Calculadora!$F$13=1,(C357+D357)*Calculadora!$F$9,C357*Calculadora!$F$9),"")</f>
        <v/>
      </c>
      <c r="F357" t="str">
        <f>IF(A357&lt;=Calculadora!$F$11,IF(Calculadora!$F$13=1,C357+D357+E357,C357+E357+D357),"")</f>
        <v/>
      </c>
      <c r="G357" t="str">
        <f>IF(A357&lt;=Calculadora!$F$11,G356+D357,"")</f>
        <v/>
      </c>
      <c r="H357" t="str">
        <f>IF(A357&lt;=Calculadora!$F$11,F357-G357,"")</f>
        <v/>
      </c>
      <c r="I357" t="str">
        <f>IF(A357&lt;=Calculadora!$F$11,ROUNDUP(A357/12,0),"")</f>
        <v/>
      </c>
      <c r="J357" t="str">
        <f>IF(A357&lt;=Calculadora!$F$11,IF(AND(Calculadora!$B$14&gt;0,F357&gt;=Calculadora!$B$14),1,""),"")</f>
        <v/>
      </c>
    </row>
    <row r="358" spans="1:10" x14ac:dyDescent="0.3">
      <c r="A358">
        <v>336</v>
      </c>
      <c r="B358" t="str">
        <f>IF(A358&lt;=Calculadora!$F$11,DATE(YEAR(Calculadora!$B$16),MONTH(Calculadora!$B$16)+A358-1,DAY(Calculadora!$B$16)),"")</f>
        <v/>
      </c>
      <c r="C358" t="str">
        <f>IF(A358&lt;=Calculadora!$F$11,F357,"")</f>
        <v/>
      </c>
      <c r="D358" t="str">
        <f>IF(A358&lt;=Calculadora!$F$11,IF(Calculadora!$F$13=1,IF(MOD(A358-1,Calculadora!$F$12)=0,Calculadora!$B$7,0),IF(MOD(A358,Calculadora!$F$12)=0,Calculadora!$B$7,0)),"")</f>
        <v/>
      </c>
      <c r="E358" t="str">
        <f>IF(A358&lt;=Calculadora!$F$11,IF(Calculadora!$F$13=1,(C358+D358)*Calculadora!$F$9,C358*Calculadora!$F$9),"")</f>
        <v/>
      </c>
      <c r="F358" t="str">
        <f>IF(A358&lt;=Calculadora!$F$11,IF(Calculadora!$F$13=1,C358+D358+E358,C358+E358+D358),"")</f>
        <v/>
      </c>
      <c r="G358" t="str">
        <f>IF(A358&lt;=Calculadora!$F$11,G357+D358,"")</f>
        <v/>
      </c>
      <c r="H358" t="str">
        <f>IF(A358&lt;=Calculadora!$F$11,F358-G358,"")</f>
        <v/>
      </c>
      <c r="I358" t="str">
        <f>IF(A358&lt;=Calculadora!$F$11,ROUNDUP(A358/12,0),"")</f>
        <v/>
      </c>
      <c r="J358" t="str">
        <f>IF(A358&lt;=Calculadora!$F$11,IF(AND(Calculadora!$B$14&gt;0,F358&gt;=Calculadora!$B$14),1,""),"")</f>
        <v/>
      </c>
    </row>
    <row r="359" spans="1:10" x14ac:dyDescent="0.3">
      <c r="A359">
        <v>337</v>
      </c>
      <c r="B359" t="str">
        <f>IF(A359&lt;=Calculadora!$F$11,DATE(YEAR(Calculadora!$B$16),MONTH(Calculadora!$B$16)+A359-1,DAY(Calculadora!$B$16)),"")</f>
        <v/>
      </c>
      <c r="C359" t="str">
        <f>IF(A359&lt;=Calculadora!$F$11,F358,"")</f>
        <v/>
      </c>
      <c r="D359" t="str">
        <f>IF(A359&lt;=Calculadora!$F$11,IF(Calculadora!$F$13=1,IF(MOD(A359-1,Calculadora!$F$12)=0,Calculadora!$B$7,0),IF(MOD(A359,Calculadora!$F$12)=0,Calculadora!$B$7,0)),"")</f>
        <v/>
      </c>
      <c r="E359" t="str">
        <f>IF(A359&lt;=Calculadora!$F$11,IF(Calculadora!$F$13=1,(C359+D359)*Calculadora!$F$9,C359*Calculadora!$F$9),"")</f>
        <v/>
      </c>
      <c r="F359" t="str">
        <f>IF(A359&lt;=Calculadora!$F$11,IF(Calculadora!$F$13=1,C359+D359+E359,C359+E359+D359),"")</f>
        <v/>
      </c>
      <c r="G359" t="str">
        <f>IF(A359&lt;=Calculadora!$F$11,G358+D359,"")</f>
        <v/>
      </c>
      <c r="H359" t="str">
        <f>IF(A359&lt;=Calculadora!$F$11,F359-G359,"")</f>
        <v/>
      </c>
      <c r="I359" t="str">
        <f>IF(A359&lt;=Calculadora!$F$11,ROUNDUP(A359/12,0),"")</f>
        <v/>
      </c>
      <c r="J359" t="str">
        <f>IF(A359&lt;=Calculadora!$F$11,IF(AND(Calculadora!$B$14&gt;0,F359&gt;=Calculadora!$B$14),1,""),"")</f>
        <v/>
      </c>
    </row>
    <row r="360" spans="1:10" x14ac:dyDescent="0.3">
      <c r="A360">
        <v>338</v>
      </c>
      <c r="B360" t="str">
        <f>IF(A360&lt;=Calculadora!$F$11,DATE(YEAR(Calculadora!$B$16),MONTH(Calculadora!$B$16)+A360-1,DAY(Calculadora!$B$16)),"")</f>
        <v/>
      </c>
      <c r="C360" t="str">
        <f>IF(A360&lt;=Calculadora!$F$11,F359,"")</f>
        <v/>
      </c>
      <c r="D360" t="str">
        <f>IF(A360&lt;=Calculadora!$F$11,IF(Calculadora!$F$13=1,IF(MOD(A360-1,Calculadora!$F$12)=0,Calculadora!$B$7,0),IF(MOD(A360,Calculadora!$F$12)=0,Calculadora!$B$7,0)),"")</f>
        <v/>
      </c>
      <c r="E360" t="str">
        <f>IF(A360&lt;=Calculadora!$F$11,IF(Calculadora!$F$13=1,(C360+D360)*Calculadora!$F$9,C360*Calculadora!$F$9),"")</f>
        <v/>
      </c>
      <c r="F360" t="str">
        <f>IF(A360&lt;=Calculadora!$F$11,IF(Calculadora!$F$13=1,C360+D360+E360,C360+E360+D360),"")</f>
        <v/>
      </c>
      <c r="G360" t="str">
        <f>IF(A360&lt;=Calculadora!$F$11,G359+D360,"")</f>
        <v/>
      </c>
      <c r="H360" t="str">
        <f>IF(A360&lt;=Calculadora!$F$11,F360-G360,"")</f>
        <v/>
      </c>
      <c r="I360" t="str">
        <f>IF(A360&lt;=Calculadora!$F$11,ROUNDUP(A360/12,0),"")</f>
        <v/>
      </c>
      <c r="J360" t="str">
        <f>IF(A360&lt;=Calculadora!$F$11,IF(AND(Calculadora!$B$14&gt;0,F360&gt;=Calculadora!$B$14),1,""),"")</f>
        <v/>
      </c>
    </row>
    <row r="361" spans="1:10" x14ac:dyDescent="0.3">
      <c r="A361">
        <v>339</v>
      </c>
      <c r="B361" t="str">
        <f>IF(A361&lt;=Calculadora!$F$11,DATE(YEAR(Calculadora!$B$16),MONTH(Calculadora!$B$16)+A361-1,DAY(Calculadora!$B$16)),"")</f>
        <v/>
      </c>
      <c r="C361" t="str">
        <f>IF(A361&lt;=Calculadora!$F$11,F360,"")</f>
        <v/>
      </c>
      <c r="D361" t="str">
        <f>IF(A361&lt;=Calculadora!$F$11,IF(Calculadora!$F$13=1,IF(MOD(A361-1,Calculadora!$F$12)=0,Calculadora!$B$7,0),IF(MOD(A361,Calculadora!$F$12)=0,Calculadora!$B$7,0)),"")</f>
        <v/>
      </c>
      <c r="E361" t="str">
        <f>IF(A361&lt;=Calculadora!$F$11,IF(Calculadora!$F$13=1,(C361+D361)*Calculadora!$F$9,C361*Calculadora!$F$9),"")</f>
        <v/>
      </c>
      <c r="F361" t="str">
        <f>IF(A361&lt;=Calculadora!$F$11,IF(Calculadora!$F$13=1,C361+D361+E361,C361+E361+D361),"")</f>
        <v/>
      </c>
      <c r="G361" t="str">
        <f>IF(A361&lt;=Calculadora!$F$11,G360+D361,"")</f>
        <v/>
      </c>
      <c r="H361" t="str">
        <f>IF(A361&lt;=Calculadora!$F$11,F361-G361,"")</f>
        <v/>
      </c>
      <c r="I361" t="str">
        <f>IF(A361&lt;=Calculadora!$F$11,ROUNDUP(A361/12,0),"")</f>
        <v/>
      </c>
      <c r="J361" t="str">
        <f>IF(A361&lt;=Calculadora!$F$11,IF(AND(Calculadora!$B$14&gt;0,F361&gt;=Calculadora!$B$14),1,""),"")</f>
        <v/>
      </c>
    </row>
    <row r="362" spans="1:10" x14ac:dyDescent="0.3">
      <c r="A362">
        <v>340</v>
      </c>
      <c r="B362" t="str">
        <f>IF(A362&lt;=Calculadora!$F$11,DATE(YEAR(Calculadora!$B$16),MONTH(Calculadora!$B$16)+A362-1,DAY(Calculadora!$B$16)),"")</f>
        <v/>
      </c>
      <c r="C362" t="str">
        <f>IF(A362&lt;=Calculadora!$F$11,F361,"")</f>
        <v/>
      </c>
      <c r="D362" t="str">
        <f>IF(A362&lt;=Calculadora!$F$11,IF(Calculadora!$F$13=1,IF(MOD(A362-1,Calculadora!$F$12)=0,Calculadora!$B$7,0),IF(MOD(A362,Calculadora!$F$12)=0,Calculadora!$B$7,0)),"")</f>
        <v/>
      </c>
      <c r="E362" t="str">
        <f>IF(A362&lt;=Calculadora!$F$11,IF(Calculadora!$F$13=1,(C362+D362)*Calculadora!$F$9,C362*Calculadora!$F$9),"")</f>
        <v/>
      </c>
      <c r="F362" t="str">
        <f>IF(A362&lt;=Calculadora!$F$11,IF(Calculadora!$F$13=1,C362+D362+E362,C362+E362+D362),"")</f>
        <v/>
      </c>
      <c r="G362" t="str">
        <f>IF(A362&lt;=Calculadora!$F$11,G361+D362,"")</f>
        <v/>
      </c>
      <c r="H362" t="str">
        <f>IF(A362&lt;=Calculadora!$F$11,F362-G362,"")</f>
        <v/>
      </c>
      <c r="I362" t="str">
        <f>IF(A362&lt;=Calculadora!$F$11,ROUNDUP(A362/12,0),"")</f>
        <v/>
      </c>
      <c r="J362" t="str">
        <f>IF(A362&lt;=Calculadora!$F$11,IF(AND(Calculadora!$B$14&gt;0,F362&gt;=Calculadora!$B$14),1,""),"")</f>
        <v/>
      </c>
    </row>
    <row r="363" spans="1:10" x14ac:dyDescent="0.3">
      <c r="A363">
        <v>341</v>
      </c>
      <c r="B363" t="str">
        <f>IF(A363&lt;=Calculadora!$F$11,DATE(YEAR(Calculadora!$B$16),MONTH(Calculadora!$B$16)+A363-1,DAY(Calculadora!$B$16)),"")</f>
        <v/>
      </c>
      <c r="C363" t="str">
        <f>IF(A363&lt;=Calculadora!$F$11,F362,"")</f>
        <v/>
      </c>
      <c r="D363" t="str">
        <f>IF(A363&lt;=Calculadora!$F$11,IF(Calculadora!$F$13=1,IF(MOD(A363-1,Calculadora!$F$12)=0,Calculadora!$B$7,0),IF(MOD(A363,Calculadora!$F$12)=0,Calculadora!$B$7,0)),"")</f>
        <v/>
      </c>
      <c r="E363" t="str">
        <f>IF(A363&lt;=Calculadora!$F$11,IF(Calculadora!$F$13=1,(C363+D363)*Calculadora!$F$9,C363*Calculadora!$F$9),"")</f>
        <v/>
      </c>
      <c r="F363" t="str">
        <f>IF(A363&lt;=Calculadora!$F$11,IF(Calculadora!$F$13=1,C363+D363+E363,C363+E363+D363),"")</f>
        <v/>
      </c>
      <c r="G363" t="str">
        <f>IF(A363&lt;=Calculadora!$F$11,G362+D363,"")</f>
        <v/>
      </c>
      <c r="H363" t="str">
        <f>IF(A363&lt;=Calculadora!$F$11,F363-G363,"")</f>
        <v/>
      </c>
      <c r="I363" t="str">
        <f>IF(A363&lt;=Calculadora!$F$11,ROUNDUP(A363/12,0),"")</f>
        <v/>
      </c>
      <c r="J363" t="str">
        <f>IF(A363&lt;=Calculadora!$F$11,IF(AND(Calculadora!$B$14&gt;0,F363&gt;=Calculadora!$B$14),1,""),"")</f>
        <v/>
      </c>
    </row>
    <row r="364" spans="1:10" x14ac:dyDescent="0.3">
      <c r="A364">
        <v>342</v>
      </c>
      <c r="B364" t="str">
        <f>IF(A364&lt;=Calculadora!$F$11,DATE(YEAR(Calculadora!$B$16),MONTH(Calculadora!$B$16)+A364-1,DAY(Calculadora!$B$16)),"")</f>
        <v/>
      </c>
      <c r="C364" t="str">
        <f>IF(A364&lt;=Calculadora!$F$11,F363,"")</f>
        <v/>
      </c>
      <c r="D364" t="str">
        <f>IF(A364&lt;=Calculadora!$F$11,IF(Calculadora!$F$13=1,IF(MOD(A364-1,Calculadora!$F$12)=0,Calculadora!$B$7,0),IF(MOD(A364,Calculadora!$F$12)=0,Calculadora!$B$7,0)),"")</f>
        <v/>
      </c>
      <c r="E364" t="str">
        <f>IF(A364&lt;=Calculadora!$F$11,IF(Calculadora!$F$13=1,(C364+D364)*Calculadora!$F$9,C364*Calculadora!$F$9),"")</f>
        <v/>
      </c>
      <c r="F364" t="str">
        <f>IF(A364&lt;=Calculadora!$F$11,IF(Calculadora!$F$13=1,C364+D364+E364,C364+E364+D364),"")</f>
        <v/>
      </c>
      <c r="G364" t="str">
        <f>IF(A364&lt;=Calculadora!$F$11,G363+D364,"")</f>
        <v/>
      </c>
      <c r="H364" t="str">
        <f>IF(A364&lt;=Calculadora!$F$11,F364-G364,"")</f>
        <v/>
      </c>
      <c r="I364" t="str">
        <f>IF(A364&lt;=Calculadora!$F$11,ROUNDUP(A364/12,0),"")</f>
        <v/>
      </c>
      <c r="J364" t="str">
        <f>IF(A364&lt;=Calculadora!$F$11,IF(AND(Calculadora!$B$14&gt;0,F364&gt;=Calculadora!$B$14),1,""),"")</f>
        <v/>
      </c>
    </row>
    <row r="365" spans="1:10" x14ac:dyDescent="0.3">
      <c r="A365">
        <v>343</v>
      </c>
      <c r="B365" t="str">
        <f>IF(A365&lt;=Calculadora!$F$11,DATE(YEAR(Calculadora!$B$16),MONTH(Calculadora!$B$16)+A365-1,DAY(Calculadora!$B$16)),"")</f>
        <v/>
      </c>
      <c r="C365" t="str">
        <f>IF(A365&lt;=Calculadora!$F$11,F364,"")</f>
        <v/>
      </c>
      <c r="D365" t="str">
        <f>IF(A365&lt;=Calculadora!$F$11,IF(Calculadora!$F$13=1,IF(MOD(A365-1,Calculadora!$F$12)=0,Calculadora!$B$7,0),IF(MOD(A365,Calculadora!$F$12)=0,Calculadora!$B$7,0)),"")</f>
        <v/>
      </c>
      <c r="E365" t="str">
        <f>IF(A365&lt;=Calculadora!$F$11,IF(Calculadora!$F$13=1,(C365+D365)*Calculadora!$F$9,C365*Calculadora!$F$9),"")</f>
        <v/>
      </c>
      <c r="F365" t="str">
        <f>IF(A365&lt;=Calculadora!$F$11,IF(Calculadora!$F$13=1,C365+D365+E365,C365+E365+D365),"")</f>
        <v/>
      </c>
      <c r="G365" t="str">
        <f>IF(A365&lt;=Calculadora!$F$11,G364+D365,"")</f>
        <v/>
      </c>
      <c r="H365" t="str">
        <f>IF(A365&lt;=Calculadora!$F$11,F365-G365,"")</f>
        <v/>
      </c>
      <c r="I365" t="str">
        <f>IF(A365&lt;=Calculadora!$F$11,ROUNDUP(A365/12,0),"")</f>
        <v/>
      </c>
      <c r="J365" t="str">
        <f>IF(A365&lt;=Calculadora!$F$11,IF(AND(Calculadora!$B$14&gt;0,F365&gt;=Calculadora!$B$14),1,""),"")</f>
        <v/>
      </c>
    </row>
    <row r="366" spans="1:10" x14ac:dyDescent="0.3">
      <c r="A366">
        <v>344</v>
      </c>
      <c r="B366" t="str">
        <f>IF(A366&lt;=Calculadora!$F$11,DATE(YEAR(Calculadora!$B$16),MONTH(Calculadora!$B$16)+A366-1,DAY(Calculadora!$B$16)),"")</f>
        <v/>
      </c>
      <c r="C366" t="str">
        <f>IF(A366&lt;=Calculadora!$F$11,F365,"")</f>
        <v/>
      </c>
      <c r="D366" t="str">
        <f>IF(A366&lt;=Calculadora!$F$11,IF(Calculadora!$F$13=1,IF(MOD(A366-1,Calculadora!$F$12)=0,Calculadora!$B$7,0),IF(MOD(A366,Calculadora!$F$12)=0,Calculadora!$B$7,0)),"")</f>
        <v/>
      </c>
      <c r="E366" t="str">
        <f>IF(A366&lt;=Calculadora!$F$11,IF(Calculadora!$F$13=1,(C366+D366)*Calculadora!$F$9,C366*Calculadora!$F$9),"")</f>
        <v/>
      </c>
      <c r="F366" t="str">
        <f>IF(A366&lt;=Calculadora!$F$11,IF(Calculadora!$F$13=1,C366+D366+E366,C366+E366+D366),"")</f>
        <v/>
      </c>
      <c r="G366" t="str">
        <f>IF(A366&lt;=Calculadora!$F$11,G365+D366,"")</f>
        <v/>
      </c>
      <c r="H366" t="str">
        <f>IF(A366&lt;=Calculadora!$F$11,F366-G366,"")</f>
        <v/>
      </c>
      <c r="I366" t="str">
        <f>IF(A366&lt;=Calculadora!$F$11,ROUNDUP(A366/12,0),"")</f>
        <v/>
      </c>
      <c r="J366" t="str">
        <f>IF(A366&lt;=Calculadora!$F$11,IF(AND(Calculadora!$B$14&gt;0,F366&gt;=Calculadora!$B$14),1,""),"")</f>
        <v/>
      </c>
    </row>
    <row r="367" spans="1:10" x14ac:dyDescent="0.3">
      <c r="A367">
        <v>345</v>
      </c>
      <c r="B367" t="str">
        <f>IF(A367&lt;=Calculadora!$F$11,DATE(YEAR(Calculadora!$B$16),MONTH(Calculadora!$B$16)+A367-1,DAY(Calculadora!$B$16)),"")</f>
        <v/>
      </c>
      <c r="C367" t="str">
        <f>IF(A367&lt;=Calculadora!$F$11,F366,"")</f>
        <v/>
      </c>
      <c r="D367" t="str">
        <f>IF(A367&lt;=Calculadora!$F$11,IF(Calculadora!$F$13=1,IF(MOD(A367-1,Calculadora!$F$12)=0,Calculadora!$B$7,0),IF(MOD(A367,Calculadora!$F$12)=0,Calculadora!$B$7,0)),"")</f>
        <v/>
      </c>
      <c r="E367" t="str">
        <f>IF(A367&lt;=Calculadora!$F$11,IF(Calculadora!$F$13=1,(C367+D367)*Calculadora!$F$9,C367*Calculadora!$F$9),"")</f>
        <v/>
      </c>
      <c r="F367" t="str">
        <f>IF(A367&lt;=Calculadora!$F$11,IF(Calculadora!$F$13=1,C367+D367+E367,C367+E367+D367),"")</f>
        <v/>
      </c>
      <c r="G367" t="str">
        <f>IF(A367&lt;=Calculadora!$F$11,G366+D367,"")</f>
        <v/>
      </c>
      <c r="H367" t="str">
        <f>IF(A367&lt;=Calculadora!$F$11,F367-G367,"")</f>
        <v/>
      </c>
      <c r="I367" t="str">
        <f>IF(A367&lt;=Calculadora!$F$11,ROUNDUP(A367/12,0),"")</f>
        <v/>
      </c>
      <c r="J367" t="str">
        <f>IF(A367&lt;=Calculadora!$F$11,IF(AND(Calculadora!$B$14&gt;0,F367&gt;=Calculadora!$B$14),1,""),"")</f>
        <v/>
      </c>
    </row>
    <row r="368" spans="1:10" x14ac:dyDescent="0.3">
      <c r="A368">
        <v>346</v>
      </c>
      <c r="B368" t="str">
        <f>IF(A368&lt;=Calculadora!$F$11,DATE(YEAR(Calculadora!$B$16),MONTH(Calculadora!$B$16)+A368-1,DAY(Calculadora!$B$16)),"")</f>
        <v/>
      </c>
      <c r="C368" t="str">
        <f>IF(A368&lt;=Calculadora!$F$11,F367,"")</f>
        <v/>
      </c>
      <c r="D368" t="str">
        <f>IF(A368&lt;=Calculadora!$F$11,IF(Calculadora!$F$13=1,IF(MOD(A368-1,Calculadora!$F$12)=0,Calculadora!$B$7,0),IF(MOD(A368,Calculadora!$F$12)=0,Calculadora!$B$7,0)),"")</f>
        <v/>
      </c>
      <c r="E368" t="str">
        <f>IF(A368&lt;=Calculadora!$F$11,IF(Calculadora!$F$13=1,(C368+D368)*Calculadora!$F$9,C368*Calculadora!$F$9),"")</f>
        <v/>
      </c>
      <c r="F368" t="str">
        <f>IF(A368&lt;=Calculadora!$F$11,IF(Calculadora!$F$13=1,C368+D368+E368,C368+E368+D368),"")</f>
        <v/>
      </c>
      <c r="G368" t="str">
        <f>IF(A368&lt;=Calculadora!$F$11,G367+D368,"")</f>
        <v/>
      </c>
      <c r="H368" t="str">
        <f>IF(A368&lt;=Calculadora!$F$11,F368-G368,"")</f>
        <v/>
      </c>
      <c r="I368" t="str">
        <f>IF(A368&lt;=Calculadora!$F$11,ROUNDUP(A368/12,0),"")</f>
        <v/>
      </c>
      <c r="J368" t="str">
        <f>IF(A368&lt;=Calculadora!$F$11,IF(AND(Calculadora!$B$14&gt;0,F368&gt;=Calculadora!$B$14),1,""),"")</f>
        <v/>
      </c>
    </row>
    <row r="369" spans="1:10" x14ac:dyDescent="0.3">
      <c r="A369">
        <v>347</v>
      </c>
      <c r="B369" t="str">
        <f>IF(A369&lt;=Calculadora!$F$11,DATE(YEAR(Calculadora!$B$16),MONTH(Calculadora!$B$16)+A369-1,DAY(Calculadora!$B$16)),"")</f>
        <v/>
      </c>
      <c r="C369" t="str">
        <f>IF(A369&lt;=Calculadora!$F$11,F368,"")</f>
        <v/>
      </c>
      <c r="D369" t="str">
        <f>IF(A369&lt;=Calculadora!$F$11,IF(Calculadora!$F$13=1,IF(MOD(A369-1,Calculadora!$F$12)=0,Calculadora!$B$7,0),IF(MOD(A369,Calculadora!$F$12)=0,Calculadora!$B$7,0)),"")</f>
        <v/>
      </c>
      <c r="E369" t="str">
        <f>IF(A369&lt;=Calculadora!$F$11,IF(Calculadora!$F$13=1,(C369+D369)*Calculadora!$F$9,C369*Calculadora!$F$9),"")</f>
        <v/>
      </c>
      <c r="F369" t="str">
        <f>IF(A369&lt;=Calculadora!$F$11,IF(Calculadora!$F$13=1,C369+D369+E369,C369+E369+D369),"")</f>
        <v/>
      </c>
      <c r="G369" t="str">
        <f>IF(A369&lt;=Calculadora!$F$11,G368+D369,"")</f>
        <v/>
      </c>
      <c r="H369" t="str">
        <f>IF(A369&lt;=Calculadora!$F$11,F369-G369,"")</f>
        <v/>
      </c>
      <c r="I369" t="str">
        <f>IF(A369&lt;=Calculadora!$F$11,ROUNDUP(A369/12,0),"")</f>
        <v/>
      </c>
      <c r="J369" t="str">
        <f>IF(A369&lt;=Calculadora!$F$11,IF(AND(Calculadora!$B$14&gt;0,F369&gt;=Calculadora!$B$14),1,""),"")</f>
        <v/>
      </c>
    </row>
    <row r="370" spans="1:10" x14ac:dyDescent="0.3">
      <c r="A370">
        <v>348</v>
      </c>
      <c r="B370" t="str">
        <f>IF(A370&lt;=Calculadora!$F$11,DATE(YEAR(Calculadora!$B$16),MONTH(Calculadora!$B$16)+A370-1,DAY(Calculadora!$B$16)),"")</f>
        <v/>
      </c>
      <c r="C370" t="str">
        <f>IF(A370&lt;=Calculadora!$F$11,F369,"")</f>
        <v/>
      </c>
      <c r="D370" t="str">
        <f>IF(A370&lt;=Calculadora!$F$11,IF(Calculadora!$F$13=1,IF(MOD(A370-1,Calculadora!$F$12)=0,Calculadora!$B$7,0),IF(MOD(A370,Calculadora!$F$12)=0,Calculadora!$B$7,0)),"")</f>
        <v/>
      </c>
      <c r="E370" t="str">
        <f>IF(A370&lt;=Calculadora!$F$11,IF(Calculadora!$F$13=1,(C370+D370)*Calculadora!$F$9,C370*Calculadora!$F$9),"")</f>
        <v/>
      </c>
      <c r="F370" t="str">
        <f>IF(A370&lt;=Calculadora!$F$11,IF(Calculadora!$F$13=1,C370+D370+E370,C370+E370+D370),"")</f>
        <v/>
      </c>
      <c r="G370" t="str">
        <f>IF(A370&lt;=Calculadora!$F$11,G369+D370,"")</f>
        <v/>
      </c>
      <c r="H370" t="str">
        <f>IF(A370&lt;=Calculadora!$F$11,F370-G370,"")</f>
        <v/>
      </c>
      <c r="I370" t="str">
        <f>IF(A370&lt;=Calculadora!$F$11,ROUNDUP(A370/12,0),"")</f>
        <v/>
      </c>
      <c r="J370" t="str">
        <f>IF(A370&lt;=Calculadora!$F$11,IF(AND(Calculadora!$B$14&gt;0,F370&gt;=Calculadora!$B$14),1,""),"")</f>
        <v/>
      </c>
    </row>
    <row r="371" spans="1:10" x14ac:dyDescent="0.3">
      <c r="A371">
        <v>349</v>
      </c>
      <c r="B371" t="str">
        <f>IF(A371&lt;=Calculadora!$F$11,DATE(YEAR(Calculadora!$B$16),MONTH(Calculadora!$B$16)+A371-1,DAY(Calculadora!$B$16)),"")</f>
        <v/>
      </c>
      <c r="C371" t="str">
        <f>IF(A371&lt;=Calculadora!$F$11,F370,"")</f>
        <v/>
      </c>
      <c r="D371" t="str">
        <f>IF(A371&lt;=Calculadora!$F$11,IF(Calculadora!$F$13=1,IF(MOD(A371-1,Calculadora!$F$12)=0,Calculadora!$B$7,0),IF(MOD(A371,Calculadora!$F$12)=0,Calculadora!$B$7,0)),"")</f>
        <v/>
      </c>
      <c r="E371" t="str">
        <f>IF(A371&lt;=Calculadora!$F$11,IF(Calculadora!$F$13=1,(C371+D371)*Calculadora!$F$9,C371*Calculadora!$F$9),"")</f>
        <v/>
      </c>
      <c r="F371" t="str">
        <f>IF(A371&lt;=Calculadora!$F$11,IF(Calculadora!$F$13=1,C371+D371+E371,C371+E371+D371),"")</f>
        <v/>
      </c>
      <c r="G371" t="str">
        <f>IF(A371&lt;=Calculadora!$F$11,G370+D371,"")</f>
        <v/>
      </c>
      <c r="H371" t="str">
        <f>IF(A371&lt;=Calculadora!$F$11,F371-G371,"")</f>
        <v/>
      </c>
      <c r="I371" t="str">
        <f>IF(A371&lt;=Calculadora!$F$11,ROUNDUP(A371/12,0),"")</f>
        <v/>
      </c>
      <c r="J371" t="str">
        <f>IF(A371&lt;=Calculadora!$F$11,IF(AND(Calculadora!$B$14&gt;0,F371&gt;=Calculadora!$B$14),1,""),"")</f>
        <v/>
      </c>
    </row>
    <row r="372" spans="1:10" x14ac:dyDescent="0.3">
      <c r="A372">
        <v>350</v>
      </c>
      <c r="B372" t="str">
        <f>IF(A372&lt;=Calculadora!$F$11,DATE(YEAR(Calculadora!$B$16),MONTH(Calculadora!$B$16)+A372-1,DAY(Calculadora!$B$16)),"")</f>
        <v/>
      </c>
      <c r="C372" t="str">
        <f>IF(A372&lt;=Calculadora!$F$11,F371,"")</f>
        <v/>
      </c>
      <c r="D372" t="str">
        <f>IF(A372&lt;=Calculadora!$F$11,IF(Calculadora!$F$13=1,IF(MOD(A372-1,Calculadora!$F$12)=0,Calculadora!$B$7,0),IF(MOD(A372,Calculadora!$F$12)=0,Calculadora!$B$7,0)),"")</f>
        <v/>
      </c>
      <c r="E372" t="str">
        <f>IF(A372&lt;=Calculadora!$F$11,IF(Calculadora!$F$13=1,(C372+D372)*Calculadora!$F$9,C372*Calculadora!$F$9),"")</f>
        <v/>
      </c>
      <c r="F372" t="str">
        <f>IF(A372&lt;=Calculadora!$F$11,IF(Calculadora!$F$13=1,C372+D372+E372,C372+E372+D372),"")</f>
        <v/>
      </c>
      <c r="G372" t="str">
        <f>IF(A372&lt;=Calculadora!$F$11,G371+D372,"")</f>
        <v/>
      </c>
      <c r="H372" t="str">
        <f>IF(A372&lt;=Calculadora!$F$11,F372-G372,"")</f>
        <v/>
      </c>
      <c r="I372" t="str">
        <f>IF(A372&lt;=Calculadora!$F$11,ROUNDUP(A372/12,0),"")</f>
        <v/>
      </c>
      <c r="J372" t="str">
        <f>IF(A372&lt;=Calculadora!$F$11,IF(AND(Calculadora!$B$14&gt;0,F372&gt;=Calculadora!$B$14),1,""),"")</f>
        <v/>
      </c>
    </row>
    <row r="373" spans="1:10" x14ac:dyDescent="0.3">
      <c r="A373">
        <v>351</v>
      </c>
      <c r="B373" t="str">
        <f>IF(A373&lt;=Calculadora!$F$11,DATE(YEAR(Calculadora!$B$16),MONTH(Calculadora!$B$16)+A373-1,DAY(Calculadora!$B$16)),"")</f>
        <v/>
      </c>
      <c r="C373" t="str">
        <f>IF(A373&lt;=Calculadora!$F$11,F372,"")</f>
        <v/>
      </c>
      <c r="D373" t="str">
        <f>IF(A373&lt;=Calculadora!$F$11,IF(Calculadora!$F$13=1,IF(MOD(A373-1,Calculadora!$F$12)=0,Calculadora!$B$7,0),IF(MOD(A373,Calculadora!$F$12)=0,Calculadora!$B$7,0)),"")</f>
        <v/>
      </c>
      <c r="E373" t="str">
        <f>IF(A373&lt;=Calculadora!$F$11,IF(Calculadora!$F$13=1,(C373+D373)*Calculadora!$F$9,C373*Calculadora!$F$9),"")</f>
        <v/>
      </c>
      <c r="F373" t="str">
        <f>IF(A373&lt;=Calculadora!$F$11,IF(Calculadora!$F$13=1,C373+D373+E373,C373+E373+D373),"")</f>
        <v/>
      </c>
      <c r="G373" t="str">
        <f>IF(A373&lt;=Calculadora!$F$11,G372+D373,"")</f>
        <v/>
      </c>
      <c r="H373" t="str">
        <f>IF(A373&lt;=Calculadora!$F$11,F373-G373,"")</f>
        <v/>
      </c>
      <c r="I373" t="str">
        <f>IF(A373&lt;=Calculadora!$F$11,ROUNDUP(A373/12,0),"")</f>
        <v/>
      </c>
      <c r="J373" t="str">
        <f>IF(A373&lt;=Calculadora!$F$11,IF(AND(Calculadora!$B$14&gt;0,F373&gt;=Calculadora!$B$14),1,""),"")</f>
        <v/>
      </c>
    </row>
    <row r="374" spans="1:10" x14ac:dyDescent="0.3">
      <c r="A374">
        <v>352</v>
      </c>
      <c r="B374" t="str">
        <f>IF(A374&lt;=Calculadora!$F$11,DATE(YEAR(Calculadora!$B$16),MONTH(Calculadora!$B$16)+A374-1,DAY(Calculadora!$B$16)),"")</f>
        <v/>
      </c>
      <c r="C374" t="str">
        <f>IF(A374&lt;=Calculadora!$F$11,F373,"")</f>
        <v/>
      </c>
      <c r="D374" t="str">
        <f>IF(A374&lt;=Calculadora!$F$11,IF(Calculadora!$F$13=1,IF(MOD(A374-1,Calculadora!$F$12)=0,Calculadora!$B$7,0),IF(MOD(A374,Calculadora!$F$12)=0,Calculadora!$B$7,0)),"")</f>
        <v/>
      </c>
      <c r="E374" t="str">
        <f>IF(A374&lt;=Calculadora!$F$11,IF(Calculadora!$F$13=1,(C374+D374)*Calculadora!$F$9,C374*Calculadora!$F$9),"")</f>
        <v/>
      </c>
      <c r="F374" t="str">
        <f>IF(A374&lt;=Calculadora!$F$11,IF(Calculadora!$F$13=1,C374+D374+E374,C374+E374+D374),"")</f>
        <v/>
      </c>
      <c r="G374" t="str">
        <f>IF(A374&lt;=Calculadora!$F$11,G373+D374,"")</f>
        <v/>
      </c>
      <c r="H374" t="str">
        <f>IF(A374&lt;=Calculadora!$F$11,F374-G374,"")</f>
        <v/>
      </c>
      <c r="I374" t="str">
        <f>IF(A374&lt;=Calculadora!$F$11,ROUNDUP(A374/12,0),"")</f>
        <v/>
      </c>
      <c r="J374" t="str">
        <f>IF(A374&lt;=Calculadora!$F$11,IF(AND(Calculadora!$B$14&gt;0,F374&gt;=Calculadora!$B$14),1,""),"")</f>
        <v/>
      </c>
    </row>
    <row r="375" spans="1:10" x14ac:dyDescent="0.3">
      <c r="A375">
        <v>353</v>
      </c>
      <c r="B375" t="str">
        <f>IF(A375&lt;=Calculadora!$F$11,DATE(YEAR(Calculadora!$B$16),MONTH(Calculadora!$B$16)+A375-1,DAY(Calculadora!$B$16)),"")</f>
        <v/>
      </c>
      <c r="C375" t="str">
        <f>IF(A375&lt;=Calculadora!$F$11,F374,"")</f>
        <v/>
      </c>
      <c r="D375" t="str">
        <f>IF(A375&lt;=Calculadora!$F$11,IF(Calculadora!$F$13=1,IF(MOD(A375-1,Calculadora!$F$12)=0,Calculadora!$B$7,0),IF(MOD(A375,Calculadora!$F$12)=0,Calculadora!$B$7,0)),"")</f>
        <v/>
      </c>
      <c r="E375" t="str">
        <f>IF(A375&lt;=Calculadora!$F$11,IF(Calculadora!$F$13=1,(C375+D375)*Calculadora!$F$9,C375*Calculadora!$F$9),"")</f>
        <v/>
      </c>
      <c r="F375" t="str">
        <f>IF(A375&lt;=Calculadora!$F$11,IF(Calculadora!$F$13=1,C375+D375+E375,C375+E375+D375),"")</f>
        <v/>
      </c>
      <c r="G375" t="str">
        <f>IF(A375&lt;=Calculadora!$F$11,G374+D375,"")</f>
        <v/>
      </c>
      <c r="H375" t="str">
        <f>IF(A375&lt;=Calculadora!$F$11,F375-G375,"")</f>
        <v/>
      </c>
      <c r="I375" t="str">
        <f>IF(A375&lt;=Calculadora!$F$11,ROUNDUP(A375/12,0),"")</f>
        <v/>
      </c>
      <c r="J375" t="str">
        <f>IF(A375&lt;=Calculadora!$F$11,IF(AND(Calculadora!$B$14&gt;0,F375&gt;=Calculadora!$B$14),1,""),"")</f>
        <v/>
      </c>
    </row>
    <row r="376" spans="1:10" x14ac:dyDescent="0.3">
      <c r="A376">
        <v>354</v>
      </c>
      <c r="B376" t="str">
        <f>IF(A376&lt;=Calculadora!$F$11,DATE(YEAR(Calculadora!$B$16),MONTH(Calculadora!$B$16)+A376-1,DAY(Calculadora!$B$16)),"")</f>
        <v/>
      </c>
      <c r="C376" t="str">
        <f>IF(A376&lt;=Calculadora!$F$11,F375,"")</f>
        <v/>
      </c>
      <c r="D376" t="str">
        <f>IF(A376&lt;=Calculadora!$F$11,IF(Calculadora!$F$13=1,IF(MOD(A376-1,Calculadora!$F$12)=0,Calculadora!$B$7,0),IF(MOD(A376,Calculadora!$F$12)=0,Calculadora!$B$7,0)),"")</f>
        <v/>
      </c>
      <c r="E376" t="str">
        <f>IF(A376&lt;=Calculadora!$F$11,IF(Calculadora!$F$13=1,(C376+D376)*Calculadora!$F$9,C376*Calculadora!$F$9),"")</f>
        <v/>
      </c>
      <c r="F376" t="str">
        <f>IF(A376&lt;=Calculadora!$F$11,IF(Calculadora!$F$13=1,C376+D376+E376,C376+E376+D376),"")</f>
        <v/>
      </c>
      <c r="G376" t="str">
        <f>IF(A376&lt;=Calculadora!$F$11,G375+D376,"")</f>
        <v/>
      </c>
      <c r="H376" t="str">
        <f>IF(A376&lt;=Calculadora!$F$11,F376-G376,"")</f>
        <v/>
      </c>
      <c r="I376" t="str">
        <f>IF(A376&lt;=Calculadora!$F$11,ROUNDUP(A376/12,0),"")</f>
        <v/>
      </c>
      <c r="J376" t="str">
        <f>IF(A376&lt;=Calculadora!$F$11,IF(AND(Calculadora!$B$14&gt;0,F376&gt;=Calculadora!$B$14),1,""),"")</f>
        <v/>
      </c>
    </row>
    <row r="377" spans="1:10" x14ac:dyDescent="0.3">
      <c r="A377">
        <v>355</v>
      </c>
      <c r="B377" t="str">
        <f>IF(A377&lt;=Calculadora!$F$11,DATE(YEAR(Calculadora!$B$16),MONTH(Calculadora!$B$16)+A377-1,DAY(Calculadora!$B$16)),"")</f>
        <v/>
      </c>
      <c r="C377" t="str">
        <f>IF(A377&lt;=Calculadora!$F$11,F376,"")</f>
        <v/>
      </c>
      <c r="D377" t="str">
        <f>IF(A377&lt;=Calculadora!$F$11,IF(Calculadora!$F$13=1,IF(MOD(A377-1,Calculadora!$F$12)=0,Calculadora!$B$7,0),IF(MOD(A377,Calculadora!$F$12)=0,Calculadora!$B$7,0)),"")</f>
        <v/>
      </c>
      <c r="E377" t="str">
        <f>IF(A377&lt;=Calculadora!$F$11,IF(Calculadora!$F$13=1,(C377+D377)*Calculadora!$F$9,C377*Calculadora!$F$9),"")</f>
        <v/>
      </c>
      <c r="F377" t="str">
        <f>IF(A377&lt;=Calculadora!$F$11,IF(Calculadora!$F$13=1,C377+D377+E377,C377+E377+D377),"")</f>
        <v/>
      </c>
      <c r="G377" t="str">
        <f>IF(A377&lt;=Calculadora!$F$11,G376+D377,"")</f>
        <v/>
      </c>
      <c r="H377" t="str">
        <f>IF(A377&lt;=Calculadora!$F$11,F377-G377,"")</f>
        <v/>
      </c>
      <c r="I377" t="str">
        <f>IF(A377&lt;=Calculadora!$F$11,ROUNDUP(A377/12,0),"")</f>
        <v/>
      </c>
      <c r="J377" t="str">
        <f>IF(A377&lt;=Calculadora!$F$11,IF(AND(Calculadora!$B$14&gt;0,F377&gt;=Calculadora!$B$14),1,""),"")</f>
        <v/>
      </c>
    </row>
    <row r="378" spans="1:10" x14ac:dyDescent="0.3">
      <c r="A378">
        <v>356</v>
      </c>
      <c r="B378" t="str">
        <f>IF(A378&lt;=Calculadora!$F$11,DATE(YEAR(Calculadora!$B$16),MONTH(Calculadora!$B$16)+A378-1,DAY(Calculadora!$B$16)),"")</f>
        <v/>
      </c>
      <c r="C378" t="str">
        <f>IF(A378&lt;=Calculadora!$F$11,F377,"")</f>
        <v/>
      </c>
      <c r="D378" t="str">
        <f>IF(A378&lt;=Calculadora!$F$11,IF(Calculadora!$F$13=1,IF(MOD(A378-1,Calculadora!$F$12)=0,Calculadora!$B$7,0),IF(MOD(A378,Calculadora!$F$12)=0,Calculadora!$B$7,0)),"")</f>
        <v/>
      </c>
      <c r="E378" t="str">
        <f>IF(A378&lt;=Calculadora!$F$11,IF(Calculadora!$F$13=1,(C378+D378)*Calculadora!$F$9,C378*Calculadora!$F$9),"")</f>
        <v/>
      </c>
      <c r="F378" t="str">
        <f>IF(A378&lt;=Calculadora!$F$11,IF(Calculadora!$F$13=1,C378+D378+E378,C378+E378+D378),"")</f>
        <v/>
      </c>
      <c r="G378" t="str">
        <f>IF(A378&lt;=Calculadora!$F$11,G377+D378,"")</f>
        <v/>
      </c>
      <c r="H378" t="str">
        <f>IF(A378&lt;=Calculadora!$F$11,F378-G378,"")</f>
        <v/>
      </c>
      <c r="I378" t="str">
        <f>IF(A378&lt;=Calculadora!$F$11,ROUNDUP(A378/12,0),"")</f>
        <v/>
      </c>
      <c r="J378" t="str">
        <f>IF(A378&lt;=Calculadora!$F$11,IF(AND(Calculadora!$B$14&gt;0,F378&gt;=Calculadora!$B$14),1,""),"")</f>
        <v/>
      </c>
    </row>
    <row r="379" spans="1:10" x14ac:dyDescent="0.3">
      <c r="A379">
        <v>357</v>
      </c>
      <c r="B379" t="str">
        <f>IF(A379&lt;=Calculadora!$F$11,DATE(YEAR(Calculadora!$B$16),MONTH(Calculadora!$B$16)+A379-1,DAY(Calculadora!$B$16)),"")</f>
        <v/>
      </c>
      <c r="C379" t="str">
        <f>IF(A379&lt;=Calculadora!$F$11,F378,"")</f>
        <v/>
      </c>
      <c r="D379" t="str">
        <f>IF(A379&lt;=Calculadora!$F$11,IF(Calculadora!$F$13=1,IF(MOD(A379-1,Calculadora!$F$12)=0,Calculadora!$B$7,0),IF(MOD(A379,Calculadora!$F$12)=0,Calculadora!$B$7,0)),"")</f>
        <v/>
      </c>
      <c r="E379" t="str">
        <f>IF(A379&lt;=Calculadora!$F$11,IF(Calculadora!$F$13=1,(C379+D379)*Calculadora!$F$9,C379*Calculadora!$F$9),"")</f>
        <v/>
      </c>
      <c r="F379" t="str">
        <f>IF(A379&lt;=Calculadora!$F$11,IF(Calculadora!$F$13=1,C379+D379+E379,C379+E379+D379),"")</f>
        <v/>
      </c>
      <c r="G379" t="str">
        <f>IF(A379&lt;=Calculadora!$F$11,G378+D379,"")</f>
        <v/>
      </c>
      <c r="H379" t="str">
        <f>IF(A379&lt;=Calculadora!$F$11,F379-G379,"")</f>
        <v/>
      </c>
      <c r="I379" t="str">
        <f>IF(A379&lt;=Calculadora!$F$11,ROUNDUP(A379/12,0),"")</f>
        <v/>
      </c>
      <c r="J379" t="str">
        <f>IF(A379&lt;=Calculadora!$F$11,IF(AND(Calculadora!$B$14&gt;0,F379&gt;=Calculadora!$B$14),1,""),"")</f>
        <v/>
      </c>
    </row>
    <row r="380" spans="1:10" x14ac:dyDescent="0.3">
      <c r="A380">
        <v>358</v>
      </c>
      <c r="B380" t="str">
        <f>IF(A380&lt;=Calculadora!$F$11,DATE(YEAR(Calculadora!$B$16),MONTH(Calculadora!$B$16)+A380-1,DAY(Calculadora!$B$16)),"")</f>
        <v/>
      </c>
      <c r="C380" t="str">
        <f>IF(A380&lt;=Calculadora!$F$11,F379,"")</f>
        <v/>
      </c>
      <c r="D380" t="str">
        <f>IF(A380&lt;=Calculadora!$F$11,IF(Calculadora!$F$13=1,IF(MOD(A380-1,Calculadora!$F$12)=0,Calculadora!$B$7,0),IF(MOD(A380,Calculadora!$F$12)=0,Calculadora!$B$7,0)),"")</f>
        <v/>
      </c>
      <c r="E380" t="str">
        <f>IF(A380&lt;=Calculadora!$F$11,IF(Calculadora!$F$13=1,(C380+D380)*Calculadora!$F$9,C380*Calculadora!$F$9),"")</f>
        <v/>
      </c>
      <c r="F380" t="str">
        <f>IF(A380&lt;=Calculadora!$F$11,IF(Calculadora!$F$13=1,C380+D380+E380,C380+E380+D380),"")</f>
        <v/>
      </c>
      <c r="G380" t="str">
        <f>IF(A380&lt;=Calculadora!$F$11,G379+D380,"")</f>
        <v/>
      </c>
      <c r="H380" t="str">
        <f>IF(A380&lt;=Calculadora!$F$11,F380-G380,"")</f>
        <v/>
      </c>
      <c r="I380" t="str">
        <f>IF(A380&lt;=Calculadora!$F$11,ROUNDUP(A380/12,0),"")</f>
        <v/>
      </c>
      <c r="J380" t="str">
        <f>IF(A380&lt;=Calculadora!$F$11,IF(AND(Calculadora!$B$14&gt;0,F380&gt;=Calculadora!$B$14),1,""),"")</f>
        <v/>
      </c>
    </row>
    <row r="381" spans="1:10" x14ac:dyDescent="0.3">
      <c r="A381">
        <v>359</v>
      </c>
      <c r="B381" t="str">
        <f>IF(A381&lt;=Calculadora!$F$11,DATE(YEAR(Calculadora!$B$16),MONTH(Calculadora!$B$16)+A381-1,DAY(Calculadora!$B$16)),"")</f>
        <v/>
      </c>
      <c r="C381" t="str">
        <f>IF(A381&lt;=Calculadora!$F$11,F380,"")</f>
        <v/>
      </c>
      <c r="D381" t="str">
        <f>IF(A381&lt;=Calculadora!$F$11,IF(Calculadora!$F$13=1,IF(MOD(A381-1,Calculadora!$F$12)=0,Calculadora!$B$7,0),IF(MOD(A381,Calculadora!$F$12)=0,Calculadora!$B$7,0)),"")</f>
        <v/>
      </c>
      <c r="E381" t="str">
        <f>IF(A381&lt;=Calculadora!$F$11,IF(Calculadora!$F$13=1,(C381+D381)*Calculadora!$F$9,C381*Calculadora!$F$9),"")</f>
        <v/>
      </c>
      <c r="F381" t="str">
        <f>IF(A381&lt;=Calculadora!$F$11,IF(Calculadora!$F$13=1,C381+D381+E381,C381+E381+D381),"")</f>
        <v/>
      </c>
      <c r="G381" t="str">
        <f>IF(A381&lt;=Calculadora!$F$11,G380+D381,"")</f>
        <v/>
      </c>
      <c r="H381" t="str">
        <f>IF(A381&lt;=Calculadora!$F$11,F381-G381,"")</f>
        <v/>
      </c>
      <c r="I381" t="str">
        <f>IF(A381&lt;=Calculadora!$F$11,ROUNDUP(A381/12,0),"")</f>
        <v/>
      </c>
      <c r="J381" t="str">
        <f>IF(A381&lt;=Calculadora!$F$11,IF(AND(Calculadora!$B$14&gt;0,F381&gt;=Calculadora!$B$14),1,""),"")</f>
        <v/>
      </c>
    </row>
    <row r="382" spans="1:10" x14ac:dyDescent="0.3">
      <c r="A382">
        <v>360</v>
      </c>
      <c r="B382" t="str">
        <f>IF(A382&lt;=Calculadora!$F$11,DATE(YEAR(Calculadora!$B$16),MONTH(Calculadora!$B$16)+A382-1,DAY(Calculadora!$B$16)),"")</f>
        <v/>
      </c>
      <c r="C382" t="str">
        <f>IF(A382&lt;=Calculadora!$F$11,F381,"")</f>
        <v/>
      </c>
      <c r="D382" t="str">
        <f>IF(A382&lt;=Calculadora!$F$11,IF(Calculadora!$F$13=1,IF(MOD(A382-1,Calculadora!$F$12)=0,Calculadora!$B$7,0),IF(MOD(A382,Calculadora!$F$12)=0,Calculadora!$B$7,0)),"")</f>
        <v/>
      </c>
      <c r="E382" t="str">
        <f>IF(A382&lt;=Calculadora!$F$11,IF(Calculadora!$F$13=1,(C382+D382)*Calculadora!$F$9,C382*Calculadora!$F$9),"")</f>
        <v/>
      </c>
      <c r="F382" t="str">
        <f>IF(A382&lt;=Calculadora!$F$11,IF(Calculadora!$F$13=1,C382+D382+E382,C382+E382+D382),"")</f>
        <v/>
      </c>
      <c r="G382" t="str">
        <f>IF(A382&lt;=Calculadora!$F$11,G381+D382,"")</f>
        <v/>
      </c>
      <c r="H382" t="str">
        <f>IF(A382&lt;=Calculadora!$F$11,F382-G382,"")</f>
        <v/>
      </c>
      <c r="I382" t="str">
        <f>IF(A382&lt;=Calculadora!$F$11,ROUNDUP(A382/12,0),"")</f>
        <v/>
      </c>
      <c r="J382" t="str">
        <f>IF(A382&lt;=Calculadora!$F$11,IF(AND(Calculadora!$B$14&gt;0,F382&gt;=Calculadora!$B$14),1,""),"")</f>
        <v/>
      </c>
    </row>
    <row r="383" spans="1:10" x14ac:dyDescent="0.3">
      <c r="A383">
        <v>361</v>
      </c>
      <c r="B383" t="str">
        <f>IF(A383&lt;=Calculadora!$F$11,DATE(YEAR(Calculadora!$B$16),MONTH(Calculadora!$B$16)+A383-1,DAY(Calculadora!$B$16)),"")</f>
        <v/>
      </c>
      <c r="C383" t="str">
        <f>IF(A383&lt;=Calculadora!$F$11,F382,"")</f>
        <v/>
      </c>
      <c r="D383" t="str">
        <f>IF(A383&lt;=Calculadora!$F$11,IF(Calculadora!$F$13=1,IF(MOD(A383-1,Calculadora!$F$12)=0,Calculadora!$B$7,0),IF(MOD(A383,Calculadora!$F$12)=0,Calculadora!$B$7,0)),"")</f>
        <v/>
      </c>
      <c r="E383" t="str">
        <f>IF(A383&lt;=Calculadora!$F$11,IF(Calculadora!$F$13=1,(C383+D383)*Calculadora!$F$9,C383*Calculadora!$F$9),"")</f>
        <v/>
      </c>
      <c r="F383" t="str">
        <f>IF(A383&lt;=Calculadora!$F$11,IF(Calculadora!$F$13=1,C383+D383+E383,C383+E383+D383),"")</f>
        <v/>
      </c>
      <c r="G383" t="str">
        <f>IF(A383&lt;=Calculadora!$F$11,G382+D383,"")</f>
        <v/>
      </c>
      <c r="H383" t="str">
        <f>IF(A383&lt;=Calculadora!$F$11,F383-G383,"")</f>
        <v/>
      </c>
      <c r="I383" t="str">
        <f>IF(A383&lt;=Calculadora!$F$11,ROUNDUP(A383/12,0),"")</f>
        <v/>
      </c>
      <c r="J383" t="str">
        <f>IF(A383&lt;=Calculadora!$F$11,IF(AND(Calculadora!$B$14&gt;0,F383&gt;=Calculadora!$B$14),1,""),"")</f>
        <v/>
      </c>
    </row>
    <row r="384" spans="1:10" x14ac:dyDescent="0.3">
      <c r="A384">
        <v>362</v>
      </c>
      <c r="B384" t="str">
        <f>IF(A384&lt;=Calculadora!$F$11,DATE(YEAR(Calculadora!$B$16),MONTH(Calculadora!$B$16)+A384-1,DAY(Calculadora!$B$16)),"")</f>
        <v/>
      </c>
      <c r="C384" t="str">
        <f>IF(A384&lt;=Calculadora!$F$11,F383,"")</f>
        <v/>
      </c>
      <c r="D384" t="str">
        <f>IF(A384&lt;=Calculadora!$F$11,IF(Calculadora!$F$13=1,IF(MOD(A384-1,Calculadora!$F$12)=0,Calculadora!$B$7,0),IF(MOD(A384,Calculadora!$F$12)=0,Calculadora!$B$7,0)),"")</f>
        <v/>
      </c>
      <c r="E384" t="str">
        <f>IF(A384&lt;=Calculadora!$F$11,IF(Calculadora!$F$13=1,(C384+D384)*Calculadora!$F$9,C384*Calculadora!$F$9),"")</f>
        <v/>
      </c>
      <c r="F384" t="str">
        <f>IF(A384&lt;=Calculadora!$F$11,IF(Calculadora!$F$13=1,C384+D384+E384,C384+E384+D384),"")</f>
        <v/>
      </c>
      <c r="G384" t="str">
        <f>IF(A384&lt;=Calculadora!$F$11,G383+D384,"")</f>
        <v/>
      </c>
      <c r="H384" t="str">
        <f>IF(A384&lt;=Calculadora!$F$11,F384-G384,"")</f>
        <v/>
      </c>
      <c r="I384" t="str">
        <f>IF(A384&lt;=Calculadora!$F$11,ROUNDUP(A384/12,0),"")</f>
        <v/>
      </c>
      <c r="J384" t="str">
        <f>IF(A384&lt;=Calculadora!$F$11,IF(AND(Calculadora!$B$14&gt;0,F384&gt;=Calculadora!$B$14),1,""),"")</f>
        <v/>
      </c>
    </row>
    <row r="385" spans="1:10" x14ac:dyDescent="0.3">
      <c r="A385">
        <v>363</v>
      </c>
      <c r="B385" t="str">
        <f>IF(A385&lt;=Calculadora!$F$11,DATE(YEAR(Calculadora!$B$16),MONTH(Calculadora!$B$16)+A385-1,DAY(Calculadora!$B$16)),"")</f>
        <v/>
      </c>
      <c r="C385" t="str">
        <f>IF(A385&lt;=Calculadora!$F$11,F384,"")</f>
        <v/>
      </c>
      <c r="D385" t="str">
        <f>IF(A385&lt;=Calculadora!$F$11,IF(Calculadora!$F$13=1,IF(MOD(A385-1,Calculadora!$F$12)=0,Calculadora!$B$7,0),IF(MOD(A385,Calculadora!$F$12)=0,Calculadora!$B$7,0)),"")</f>
        <v/>
      </c>
      <c r="E385" t="str">
        <f>IF(A385&lt;=Calculadora!$F$11,IF(Calculadora!$F$13=1,(C385+D385)*Calculadora!$F$9,C385*Calculadora!$F$9),"")</f>
        <v/>
      </c>
      <c r="F385" t="str">
        <f>IF(A385&lt;=Calculadora!$F$11,IF(Calculadora!$F$13=1,C385+D385+E385,C385+E385+D385),"")</f>
        <v/>
      </c>
      <c r="G385" t="str">
        <f>IF(A385&lt;=Calculadora!$F$11,G384+D385,"")</f>
        <v/>
      </c>
      <c r="H385" t="str">
        <f>IF(A385&lt;=Calculadora!$F$11,F385-G385,"")</f>
        <v/>
      </c>
      <c r="I385" t="str">
        <f>IF(A385&lt;=Calculadora!$F$11,ROUNDUP(A385/12,0),"")</f>
        <v/>
      </c>
      <c r="J385" t="str">
        <f>IF(A385&lt;=Calculadora!$F$11,IF(AND(Calculadora!$B$14&gt;0,F385&gt;=Calculadora!$B$14),1,""),"")</f>
        <v/>
      </c>
    </row>
    <row r="386" spans="1:10" x14ac:dyDescent="0.3">
      <c r="A386">
        <v>364</v>
      </c>
      <c r="B386" t="str">
        <f>IF(A386&lt;=Calculadora!$F$11,DATE(YEAR(Calculadora!$B$16),MONTH(Calculadora!$B$16)+A386-1,DAY(Calculadora!$B$16)),"")</f>
        <v/>
      </c>
      <c r="C386" t="str">
        <f>IF(A386&lt;=Calculadora!$F$11,F385,"")</f>
        <v/>
      </c>
      <c r="D386" t="str">
        <f>IF(A386&lt;=Calculadora!$F$11,IF(Calculadora!$F$13=1,IF(MOD(A386-1,Calculadora!$F$12)=0,Calculadora!$B$7,0),IF(MOD(A386,Calculadora!$F$12)=0,Calculadora!$B$7,0)),"")</f>
        <v/>
      </c>
      <c r="E386" t="str">
        <f>IF(A386&lt;=Calculadora!$F$11,IF(Calculadora!$F$13=1,(C386+D386)*Calculadora!$F$9,C386*Calculadora!$F$9),"")</f>
        <v/>
      </c>
      <c r="F386" t="str">
        <f>IF(A386&lt;=Calculadora!$F$11,IF(Calculadora!$F$13=1,C386+D386+E386,C386+E386+D386),"")</f>
        <v/>
      </c>
      <c r="G386" t="str">
        <f>IF(A386&lt;=Calculadora!$F$11,G385+D386,"")</f>
        <v/>
      </c>
      <c r="H386" t="str">
        <f>IF(A386&lt;=Calculadora!$F$11,F386-G386,"")</f>
        <v/>
      </c>
      <c r="I386" t="str">
        <f>IF(A386&lt;=Calculadora!$F$11,ROUNDUP(A386/12,0),"")</f>
        <v/>
      </c>
      <c r="J386" t="str">
        <f>IF(A386&lt;=Calculadora!$F$11,IF(AND(Calculadora!$B$14&gt;0,F386&gt;=Calculadora!$B$14),1,""),"")</f>
        <v/>
      </c>
    </row>
    <row r="387" spans="1:10" x14ac:dyDescent="0.3">
      <c r="A387">
        <v>365</v>
      </c>
      <c r="B387" t="str">
        <f>IF(A387&lt;=Calculadora!$F$11,DATE(YEAR(Calculadora!$B$16),MONTH(Calculadora!$B$16)+A387-1,DAY(Calculadora!$B$16)),"")</f>
        <v/>
      </c>
      <c r="C387" t="str">
        <f>IF(A387&lt;=Calculadora!$F$11,F386,"")</f>
        <v/>
      </c>
      <c r="D387" t="str">
        <f>IF(A387&lt;=Calculadora!$F$11,IF(Calculadora!$F$13=1,IF(MOD(A387-1,Calculadora!$F$12)=0,Calculadora!$B$7,0),IF(MOD(A387,Calculadora!$F$12)=0,Calculadora!$B$7,0)),"")</f>
        <v/>
      </c>
      <c r="E387" t="str">
        <f>IF(A387&lt;=Calculadora!$F$11,IF(Calculadora!$F$13=1,(C387+D387)*Calculadora!$F$9,C387*Calculadora!$F$9),"")</f>
        <v/>
      </c>
      <c r="F387" t="str">
        <f>IF(A387&lt;=Calculadora!$F$11,IF(Calculadora!$F$13=1,C387+D387+E387,C387+E387+D387),"")</f>
        <v/>
      </c>
      <c r="G387" t="str">
        <f>IF(A387&lt;=Calculadora!$F$11,G386+D387,"")</f>
        <v/>
      </c>
      <c r="H387" t="str">
        <f>IF(A387&lt;=Calculadora!$F$11,F387-G387,"")</f>
        <v/>
      </c>
      <c r="I387" t="str">
        <f>IF(A387&lt;=Calculadora!$F$11,ROUNDUP(A387/12,0),"")</f>
        <v/>
      </c>
      <c r="J387" t="str">
        <f>IF(A387&lt;=Calculadora!$F$11,IF(AND(Calculadora!$B$14&gt;0,F387&gt;=Calculadora!$B$14),1,""),"")</f>
        <v/>
      </c>
    </row>
    <row r="388" spans="1:10" x14ac:dyDescent="0.3">
      <c r="A388">
        <v>366</v>
      </c>
      <c r="B388" t="str">
        <f>IF(A388&lt;=Calculadora!$F$11,DATE(YEAR(Calculadora!$B$16),MONTH(Calculadora!$B$16)+A388-1,DAY(Calculadora!$B$16)),"")</f>
        <v/>
      </c>
      <c r="C388" t="str">
        <f>IF(A388&lt;=Calculadora!$F$11,F387,"")</f>
        <v/>
      </c>
      <c r="D388" t="str">
        <f>IF(A388&lt;=Calculadora!$F$11,IF(Calculadora!$F$13=1,IF(MOD(A388-1,Calculadora!$F$12)=0,Calculadora!$B$7,0),IF(MOD(A388,Calculadora!$F$12)=0,Calculadora!$B$7,0)),"")</f>
        <v/>
      </c>
      <c r="E388" t="str">
        <f>IF(A388&lt;=Calculadora!$F$11,IF(Calculadora!$F$13=1,(C388+D388)*Calculadora!$F$9,C388*Calculadora!$F$9),"")</f>
        <v/>
      </c>
      <c r="F388" t="str">
        <f>IF(A388&lt;=Calculadora!$F$11,IF(Calculadora!$F$13=1,C388+D388+E388,C388+E388+D388),"")</f>
        <v/>
      </c>
      <c r="G388" t="str">
        <f>IF(A388&lt;=Calculadora!$F$11,G387+D388,"")</f>
        <v/>
      </c>
      <c r="H388" t="str">
        <f>IF(A388&lt;=Calculadora!$F$11,F388-G388,"")</f>
        <v/>
      </c>
      <c r="I388" t="str">
        <f>IF(A388&lt;=Calculadora!$F$11,ROUNDUP(A388/12,0),"")</f>
        <v/>
      </c>
      <c r="J388" t="str">
        <f>IF(A388&lt;=Calculadora!$F$11,IF(AND(Calculadora!$B$14&gt;0,F388&gt;=Calculadora!$B$14),1,""),"")</f>
        <v/>
      </c>
    </row>
    <row r="389" spans="1:10" x14ac:dyDescent="0.3">
      <c r="A389">
        <v>367</v>
      </c>
      <c r="B389" t="str">
        <f>IF(A389&lt;=Calculadora!$F$11,DATE(YEAR(Calculadora!$B$16),MONTH(Calculadora!$B$16)+A389-1,DAY(Calculadora!$B$16)),"")</f>
        <v/>
      </c>
      <c r="C389" t="str">
        <f>IF(A389&lt;=Calculadora!$F$11,F388,"")</f>
        <v/>
      </c>
      <c r="D389" t="str">
        <f>IF(A389&lt;=Calculadora!$F$11,IF(Calculadora!$F$13=1,IF(MOD(A389-1,Calculadora!$F$12)=0,Calculadora!$B$7,0),IF(MOD(A389,Calculadora!$F$12)=0,Calculadora!$B$7,0)),"")</f>
        <v/>
      </c>
      <c r="E389" t="str">
        <f>IF(A389&lt;=Calculadora!$F$11,IF(Calculadora!$F$13=1,(C389+D389)*Calculadora!$F$9,C389*Calculadora!$F$9),"")</f>
        <v/>
      </c>
      <c r="F389" t="str">
        <f>IF(A389&lt;=Calculadora!$F$11,IF(Calculadora!$F$13=1,C389+D389+E389,C389+E389+D389),"")</f>
        <v/>
      </c>
      <c r="G389" t="str">
        <f>IF(A389&lt;=Calculadora!$F$11,G388+D389,"")</f>
        <v/>
      </c>
      <c r="H389" t="str">
        <f>IF(A389&lt;=Calculadora!$F$11,F389-G389,"")</f>
        <v/>
      </c>
      <c r="I389" t="str">
        <f>IF(A389&lt;=Calculadora!$F$11,ROUNDUP(A389/12,0),"")</f>
        <v/>
      </c>
      <c r="J389" t="str">
        <f>IF(A389&lt;=Calculadora!$F$11,IF(AND(Calculadora!$B$14&gt;0,F389&gt;=Calculadora!$B$14),1,""),"")</f>
        <v/>
      </c>
    </row>
    <row r="390" spans="1:10" x14ac:dyDescent="0.3">
      <c r="A390">
        <v>368</v>
      </c>
      <c r="B390" t="str">
        <f>IF(A390&lt;=Calculadora!$F$11,DATE(YEAR(Calculadora!$B$16),MONTH(Calculadora!$B$16)+A390-1,DAY(Calculadora!$B$16)),"")</f>
        <v/>
      </c>
      <c r="C390" t="str">
        <f>IF(A390&lt;=Calculadora!$F$11,F389,"")</f>
        <v/>
      </c>
      <c r="D390" t="str">
        <f>IF(A390&lt;=Calculadora!$F$11,IF(Calculadora!$F$13=1,IF(MOD(A390-1,Calculadora!$F$12)=0,Calculadora!$B$7,0),IF(MOD(A390,Calculadora!$F$12)=0,Calculadora!$B$7,0)),"")</f>
        <v/>
      </c>
      <c r="E390" t="str">
        <f>IF(A390&lt;=Calculadora!$F$11,IF(Calculadora!$F$13=1,(C390+D390)*Calculadora!$F$9,C390*Calculadora!$F$9),"")</f>
        <v/>
      </c>
      <c r="F390" t="str">
        <f>IF(A390&lt;=Calculadora!$F$11,IF(Calculadora!$F$13=1,C390+D390+E390,C390+E390+D390),"")</f>
        <v/>
      </c>
      <c r="G390" t="str">
        <f>IF(A390&lt;=Calculadora!$F$11,G389+D390,"")</f>
        <v/>
      </c>
      <c r="H390" t="str">
        <f>IF(A390&lt;=Calculadora!$F$11,F390-G390,"")</f>
        <v/>
      </c>
      <c r="I390" t="str">
        <f>IF(A390&lt;=Calculadora!$F$11,ROUNDUP(A390/12,0),"")</f>
        <v/>
      </c>
      <c r="J390" t="str">
        <f>IF(A390&lt;=Calculadora!$F$11,IF(AND(Calculadora!$B$14&gt;0,F390&gt;=Calculadora!$B$14),1,""),"")</f>
        <v/>
      </c>
    </row>
    <row r="391" spans="1:10" x14ac:dyDescent="0.3">
      <c r="A391">
        <v>369</v>
      </c>
      <c r="B391" t="str">
        <f>IF(A391&lt;=Calculadora!$F$11,DATE(YEAR(Calculadora!$B$16),MONTH(Calculadora!$B$16)+A391-1,DAY(Calculadora!$B$16)),"")</f>
        <v/>
      </c>
      <c r="C391" t="str">
        <f>IF(A391&lt;=Calculadora!$F$11,F390,"")</f>
        <v/>
      </c>
      <c r="D391" t="str">
        <f>IF(A391&lt;=Calculadora!$F$11,IF(Calculadora!$F$13=1,IF(MOD(A391-1,Calculadora!$F$12)=0,Calculadora!$B$7,0),IF(MOD(A391,Calculadora!$F$12)=0,Calculadora!$B$7,0)),"")</f>
        <v/>
      </c>
      <c r="E391" t="str">
        <f>IF(A391&lt;=Calculadora!$F$11,IF(Calculadora!$F$13=1,(C391+D391)*Calculadora!$F$9,C391*Calculadora!$F$9),"")</f>
        <v/>
      </c>
      <c r="F391" t="str">
        <f>IF(A391&lt;=Calculadora!$F$11,IF(Calculadora!$F$13=1,C391+D391+E391,C391+E391+D391),"")</f>
        <v/>
      </c>
      <c r="G391" t="str">
        <f>IF(A391&lt;=Calculadora!$F$11,G390+D391,"")</f>
        <v/>
      </c>
      <c r="H391" t="str">
        <f>IF(A391&lt;=Calculadora!$F$11,F391-G391,"")</f>
        <v/>
      </c>
      <c r="I391" t="str">
        <f>IF(A391&lt;=Calculadora!$F$11,ROUNDUP(A391/12,0),"")</f>
        <v/>
      </c>
      <c r="J391" t="str">
        <f>IF(A391&lt;=Calculadora!$F$11,IF(AND(Calculadora!$B$14&gt;0,F391&gt;=Calculadora!$B$14),1,""),"")</f>
        <v/>
      </c>
    </row>
    <row r="392" spans="1:10" x14ac:dyDescent="0.3">
      <c r="A392">
        <v>370</v>
      </c>
      <c r="B392" t="str">
        <f>IF(A392&lt;=Calculadora!$F$11,DATE(YEAR(Calculadora!$B$16),MONTH(Calculadora!$B$16)+A392-1,DAY(Calculadora!$B$16)),"")</f>
        <v/>
      </c>
      <c r="C392" t="str">
        <f>IF(A392&lt;=Calculadora!$F$11,F391,"")</f>
        <v/>
      </c>
      <c r="D392" t="str">
        <f>IF(A392&lt;=Calculadora!$F$11,IF(Calculadora!$F$13=1,IF(MOD(A392-1,Calculadora!$F$12)=0,Calculadora!$B$7,0),IF(MOD(A392,Calculadora!$F$12)=0,Calculadora!$B$7,0)),"")</f>
        <v/>
      </c>
      <c r="E392" t="str">
        <f>IF(A392&lt;=Calculadora!$F$11,IF(Calculadora!$F$13=1,(C392+D392)*Calculadora!$F$9,C392*Calculadora!$F$9),"")</f>
        <v/>
      </c>
      <c r="F392" t="str">
        <f>IF(A392&lt;=Calculadora!$F$11,IF(Calculadora!$F$13=1,C392+D392+E392,C392+E392+D392),"")</f>
        <v/>
      </c>
      <c r="G392" t="str">
        <f>IF(A392&lt;=Calculadora!$F$11,G391+D392,"")</f>
        <v/>
      </c>
      <c r="H392" t="str">
        <f>IF(A392&lt;=Calculadora!$F$11,F392-G392,"")</f>
        <v/>
      </c>
      <c r="I392" t="str">
        <f>IF(A392&lt;=Calculadora!$F$11,ROUNDUP(A392/12,0),"")</f>
        <v/>
      </c>
      <c r="J392" t="str">
        <f>IF(A392&lt;=Calculadora!$F$11,IF(AND(Calculadora!$B$14&gt;0,F392&gt;=Calculadora!$B$14),1,""),"")</f>
        <v/>
      </c>
    </row>
    <row r="393" spans="1:10" x14ac:dyDescent="0.3">
      <c r="A393">
        <v>371</v>
      </c>
      <c r="B393" t="str">
        <f>IF(A393&lt;=Calculadora!$F$11,DATE(YEAR(Calculadora!$B$16),MONTH(Calculadora!$B$16)+A393-1,DAY(Calculadora!$B$16)),"")</f>
        <v/>
      </c>
      <c r="C393" t="str">
        <f>IF(A393&lt;=Calculadora!$F$11,F392,"")</f>
        <v/>
      </c>
      <c r="D393" t="str">
        <f>IF(A393&lt;=Calculadora!$F$11,IF(Calculadora!$F$13=1,IF(MOD(A393-1,Calculadora!$F$12)=0,Calculadora!$B$7,0),IF(MOD(A393,Calculadora!$F$12)=0,Calculadora!$B$7,0)),"")</f>
        <v/>
      </c>
      <c r="E393" t="str">
        <f>IF(A393&lt;=Calculadora!$F$11,IF(Calculadora!$F$13=1,(C393+D393)*Calculadora!$F$9,C393*Calculadora!$F$9),"")</f>
        <v/>
      </c>
      <c r="F393" t="str">
        <f>IF(A393&lt;=Calculadora!$F$11,IF(Calculadora!$F$13=1,C393+D393+E393,C393+E393+D393),"")</f>
        <v/>
      </c>
      <c r="G393" t="str">
        <f>IF(A393&lt;=Calculadora!$F$11,G392+D393,"")</f>
        <v/>
      </c>
      <c r="H393" t="str">
        <f>IF(A393&lt;=Calculadora!$F$11,F393-G393,"")</f>
        <v/>
      </c>
      <c r="I393" t="str">
        <f>IF(A393&lt;=Calculadora!$F$11,ROUNDUP(A393/12,0),"")</f>
        <v/>
      </c>
      <c r="J393" t="str">
        <f>IF(A393&lt;=Calculadora!$F$11,IF(AND(Calculadora!$B$14&gt;0,F393&gt;=Calculadora!$B$14),1,""),"")</f>
        <v/>
      </c>
    </row>
    <row r="394" spans="1:10" x14ac:dyDescent="0.3">
      <c r="A394">
        <v>372</v>
      </c>
      <c r="B394" t="str">
        <f>IF(A394&lt;=Calculadora!$F$11,DATE(YEAR(Calculadora!$B$16),MONTH(Calculadora!$B$16)+A394-1,DAY(Calculadora!$B$16)),"")</f>
        <v/>
      </c>
      <c r="C394" t="str">
        <f>IF(A394&lt;=Calculadora!$F$11,F393,"")</f>
        <v/>
      </c>
      <c r="D394" t="str">
        <f>IF(A394&lt;=Calculadora!$F$11,IF(Calculadora!$F$13=1,IF(MOD(A394-1,Calculadora!$F$12)=0,Calculadora!$B$7,0),IF(MOD(A394,Calculadora!$F$12)=0,Calculadora!$B$7,0)),"")</f>
        <v/>
      </c>
      <c r="E394" t="str">
        <f>IF(A394&lt;=Calculadora!$F$11,IF(Calculadora!$F$13=1,(C394+D394)*Calculadora!$F$9,C394*Calculadora!$F$9),"")</f>
        <v/>
      </c>
      <c r="F394" t="str">
        <f>IF(A394&lt;=Calculadora!$F$11,IF(Calculadora!$F$13=1,C394+D394+E394,C394+E394+D394),"")</f>
        <v/>
      </c>
      <c r="G394" t="str">
        <f>IF(A394&lt;=Calculadora!$F$11,G393+D394,"")</f>
        <v/>
      </c>
      <c r="H394" t="str">
        <f>IF(A394&lt;=Calculadora!$F$11,F394-G394,"")</f>
        <v/>
      </c>
      <c r="I394" t="str">
        <f>IF(A394&lt;=Calculadora!$F$11,ROUNDUP(A394/12,0),"")</f>
        <v/>
      </c>
      <c r="J394" t="str">
        <f>IF(A394&lt;=Calculadora!$F$11,IF(AND(Calculadora!$B$14&gt;0,F394&gt;=Calculadora!$B$14),1,""),"")</f>
        <v/>
      </c>
    </row>
    <row r="395" spans="1:10" x14ac:dyDescent="0.3">
      <c r="A395">
        <v>373</v>
      </c>
      <c r="B395" t="str">
        <f>IF(A395&lt;=Calculadora!$F$11,DATE(YEAR(Calculadora!$B$16),MONTH(Calculadora!$B$16)+A395-1,DAY(Calculadora!$B$16)),"")</f>
        <v/>
      </c>
      <c r="C395" t="str">
        <f>IF(A395&lt;=Calculadora!$F$11,F394,"")</f>
        <v/>
      </c>
      <c r="D395" t="str">
        <f>IF(A395&lt;=Calculadora!$F$11,IF(Calculadora!$F$13=1,IF(MOD(A395-1,Calculadora!$F$12)=0,Calculadora!$B$7,0),IF(MOD(A395,Calculadora!$F$12)=0,Calculadora!$B$7,0)),"")</f>
        <v/>
      </c>
      <c r="E395" t="str">
        <f>IF(A395&lt;=Calculadora!$F$11,IF(Calculadora!$F$13=1,(C395+D395)*Calculadora!$F$9,C395*Calculadora!$F$9),"")</f>
        <v/>
      </c>
      <c r="F395" t="str">
        <f>IF(A395&lt;=Calculadora!$F$11,IF(Calculadora!$F$13=1,C395+D395+E395,C395+E395+D395),"")</f>
        <v/>
      </c>
      <c r="G395" t="str">
        <f>IF(A395&lt;=Calculadora!$F$11,G394+D395,"")</f>
        <v/>
      </c>
      <c r="H395" t="str">
        <f>IF(A395&lt;=Calculadora!$F$11,F395-G395,"")</f>
        <v/>
      </c>
      <c r="I395" t="str">
        <f>IF(A395&lt;=Calculadora!$F$11,ROUNDUP(A395/12,0),"")</f>
        <v/>
      </c>
      <c r="J395" t="str">
        <f>IF(A395&lt;=Calculadora!$F$11,IF(AND(Calculadora!$B$14&gt;0,F395&gt;=Calculadora!$B$14),1,""),"")</f>
        <v/>
      </c>
    </row>
    <row r="396" spans="1:10" x14ac:dyDescent="0.3">
      <c r="A396">
        <v>374</v>
      </c>
      <c r="B396" t="str">
        <f>IF(A396&lt;=Calculadora!$F$11,DATE(YEAR(Calculadora!$B$16),MONTH(Calculadora!$B$16)+A396-1,DAY(Calculadora!$B$16)),"")</f>
        <v/>
      </c>
      <c r="C396" t="str">
        <f>IF(A396&lt;=Calculadora!$F$11,F395,"")</f>
        <v/>
      </c>
      <c r="D396" t="str">
        <f>IF(A396&lt;=Calculadora!$F$11,IF(Calculadora!$F$13=1,IF(MOD(A396-1,Calculadora!$F$12)=0,Calculadora!$B$7,0),IF(MOD(A396,Calculadora!$F$12)=0,Calculadora!$B$7,0)),"")</f>
        <v/>
      </c>
      <c r="E396" t="str">
        <f>IF(A396&lt;=Calculadora!$F$11,IF(Calculadora!$F$13=1,(C396+D396)*Calculadora!$F$9,C396*Calculadora!$F$9),"")</f>
        <v/>
      </c>
      <c r="F396" t="str">
        <f>IF(A396&lt;=Calculadora!$F$11,IF(Calculadora!$F$13=1,C396+D396+E396,C396+E396+D396),"")</f>
        <v/>
      </c>
      <c r="G396" t="str">
        <f>IF(A396&lt;=Calculadora!$F$11,G395+D396,"")</f>
        <v/>
      </c>
      <c r="H396" t="str">
        <f>IF(A396&lt;=Calculadora!$F$11,F396-G396,"")</f>
        <v/>
      </c>
      <c r="I396" t="str">
        <f>IF(A396&lt;=Calculadora!$F$11,ROUNDUP(A396/12,0),"")</f>
        <v/>
      </c>
      <c r="J396" t="str">
        <f>IF(A396&lt;=Calculadora!$F$11,IF(AND(Calculadora!$B$14&gt;0,F396&gt;=Calculadora!$B$14),1,""),"")</f>
        <v/>
      </c>
    </row>
    <row r="397" spans="1:10" x14ac:dyDescent="0.3">
      <c r="A397">
        <v>375</v>
      </c>
      <c r="B397" t="str">
        <f>IF(A397&lt;=Calculadora!$F$11,DATE(YEAR(Calculadora!$B$16),MONTH(Calculadora!$B$16)+A397-1,DAY(Calculadora!$B$16)),"")</f>
        <v/>
      </c>
      <c r="C397" t="str">
        <f>IF(A397&lt;=Calculadora!$F$11,F396,"")</f>
        <v/>
      </c>
      <c r="D397" t="str">
        <f>IF(A397&lt;=Calculadora!$F$11,IF(Calculadora!$F$13=1,IF(MOD(A397-1,Calculadora!$F$12)=0,Calculadora!$B$7,0),IF(MOD(A397,Calculadora!$F$12)=0,Calculadora!$B$7,0)),"")</f>
        <v/>
      </c>
      <c r="E397" t="str">
        <f>IF(A397&lt;=Calculadora!$F$11,IF(Calculadora!$F$13=1,(C397+D397)*Calculadora!$F$9,C397*Calculadora!$F$9),"")</f>
        <v/>
      </c>
      <c r="F397" t="str">
        <f>IF(A397&lt;=Calculadora!$F$11,IF(Calculadora!$F$13=1,C397+D397+E397,C397+E397+D397),"")</f>
        <v/>
      </c>
      <c r="G397" t="str">
        <f>IF(A397&lt;=Calculadora!$F$11,G396+D397,"")</f>
        <v/>
      </c>
      <c r="H397" t="str">
        <f>IF(A397&lt;=Calculadora!$F$11,F397-G397,"")</f>
        <v/>
      </c>
      <c r="I397" t="str">
        <f>IF(A397&lt;=Calculadora!$F$11,ROUNDUP(A397/12,0),"")</f>
        <v/>
      </c>
      <c r="J397" t="str">
        <f>IF(A397&lt;=Calculadora!$F$11,IF(AND(Calculadora!$B$14&gt;0,F397&gt;=Calculadora!$B$14),1,""),"")</f>
        <v/>
      </c>
    </row>
    <row r="398" spans="1:10" x14ac:dyDescent="0.3">
      <c r="A398">
        <v>376</v>
      </c>
      <c r="B398" t="str">
        <f>IF(A398&lt;=Calculadora!$F$11,DATE(YEAR(Calculadora!$B$16),MONTH(Calculadora!$B$16)+A398-1,DAY(Calculadora!$B$16)),"")</f>
        <v/>
      </c>
      <c r="C398" t="str">
        <f>IF(A398&lt;=Calculadora!$F$11,F397,"")</f>
        <v/>
      </c>
      <c r="D398" t="str">
        <f>IF(A398&lt;=Calculadora!$F$11,IF(Calculadora!$F$13=1,IF(MOD(A398-1,Calculadora!$F$12)=0,Calculadora!$B$7,0),IF(MOD(A398,Calculadora!$F$12)=0,Calculadora!$B$7,0)),"")</f>
        <v/>
      </c>
      <c r="E398" t="str">
        <f>IF(A398&lt;=Calculadora!$F$11,IF(Calculadora!$F$13=1,(C398+D398)*Calculadora!$F$9,C398*Calculadora!$F$9),"")</f>
        <v/>
      </c>
      <c r="F398" t="str">
        <f>IF(A398&lt;=Calculadora!$F$11,IF(Calculadora!$F$13=1,C398+D398+E398,C398+E398+D398),"")</f>
        <v/>
      </c>
      <c r="G398" t="str">
        <f>IF(A398&lt;=Calculadora!$F$11,G397+D398,"")</f>
        <v/>
      </c>
      <c r="H398" t="str">
        <f>IF(A398&lt;=Calculadora!$F$11,F398-G398,"")</f>
        <v/>
      </c>
      <c r="I398" t="str">
        <f>IF(A398&lt;=Calculadora!$F$11,ROUNDUP(A398/12,0),"")</f>
        <v/>
      </c>
      <c r="J398" t="str">
        <f>IF(A398&lt;=Calculadora!$F$11,IF(AND(Calculadora!$B$14&gt;0,F398&gt;=Calculadora!$B$14),1,""),"")</f>
        <v/>
      </c>
    </row>
    <row r="399" spans="1:10" x14ac:dyDescent="0.3">
      <c r="A399">
        <v>377</v>
      </c>
      <c r="B399" t="str">
        <f>IF(A399&lt;=Calculadora!$F$11,DATE(YEAR(Calculadora!$B$16),MONTH(Calculadora!$B$16)+A399-1,DAY(Calculadora!$B$16)),"")</f>
        <v/>
      </c>
      <c r="C399" t="str">
        <f>IF(A399&lt;=Calculadora!$F$11,F398,"")</f>
        <v/>
      </c>
      <c r="D399" t="str">
        <f>IF(A399&lt;=Calculadora!$F$11,IF(Calculadora!$F$13=1,IF(MOD(A399-1,Calculadora!$F$12)=0,Calculadora!$B$7,0),IF(MOD(A399,Calculadora!$F$12)=0,Calculadora!$B$7,0)),"")</f>
        <v/>
      </c>
      <c r="E399" t="str">
        <f>IF(A399&lt;=Calculadora!$F$11,IF(Calculadora!$F$13=1,(C399+D399)*Calculadora!$F$9,C399*Calculadora!$F$9),"")</f>
        <v/>
      </c>
      <c r="F399" t="str">
        <f>IF(A399&lt;=Calculadora!$F$11,IF(Calculadora!$F$13=1,C399+D399+E399,C399+E399+D399),"")</f>
        <v/>
      </c>
      <c r="G399" t="str">
        <f>IF(A399&lt;=Calculadora!$F$11,G398+D399,"")</f>
        <v/>
      </c>
      <c r="H399" t="str">
        <f>IF(A399&lt;=Calculadora!$F$11,F399-G399,"")</f>
        <v/>
      </c>
      <c r="I399" t="str">
        <f>IF(A399&lt;=Calculadora!$F$11,ROUNDUP(A399/12,0),"")</f>
        <v/>
      </c>
      <c r="J399" t="str">
        <f>IF(A399&lt;=Calculadora!$F$11,IF(AND(Calculadora!$B$14&gt;0,F399&gt;=Calculadora!$B$14),1,""),"")</f>
        <v/>
      </c>
    </row>
    <row r="400" spans="1:10" x14ac:dyDescent="0.3">
      <c r="A400">
        <v>378</v>
      </c>
      <c r="B400" t="str">
        <f>IF(A400&lt;=Calculadora!$F$11,DATE(YEAR(Calculadora!$B$16),MONTH(Calculadora!$B$16)+A400-1,DAY(Calculadora!$B$16)),"")</f>
        <v/>
      </c>
      <c r="C400" t="str">
        <f>IF(A400&lt;=Calculadora!$F$11,F399,"")</f>
        <v/>
      </c>
      <c r="D400" t="str">
        <f>IF(A400&lt;=Calculadora!$F$11,IF(Calculadora!$F$13=1,IF(MOD(A400-1,Calculadora!$F$12)=0,Calculadora!$B$7,0),IF(MOD(A400,Calculadora!$F$12)=0,Calculadora!$B$7,0)),"")</f>
        <v/>
      </c>
      <c r="E400" t="str">
        <f>IF(A400&lt;=Calculadora!$F$11,IF(Calculadora!$F$13=1,(C400+D400)*Calculadora!$F$9,C400*Calculadora!$F$9),"")</f>
        <v/>
      </c>
      <c r="F400" t="str">
        <f>IF(A400&lt;=Calculadora!$F$11,IF(Calculadora!$F$13=1,C400+D400+E400,C400+E400+D400),"")</f>
        <v/>
      </c>
      <c r="G400" t="str">
        <f>IF(A400&lt;=Calculadora!$F$11,G399+D400,"")</f>
        <v/>
      </c>
      <c r="H400" t="str">
        <f>IF(A400&lt;=Calculadora!$F$11,F400-G400,"")</f>
        <v/>
      </c>
      <c r="I400" t="str">
        <f>IF(A400&lt;=Calculadora!$F$11,ROUNDUP(A400/12,0),"")</f>
        <v/>
      </c>
      <c r="J400" t="str">
        <f>IF(A400&lt;=Calculadora!$F$11,IF(AND(Calculadora!$B$14&gt;0,F400&gt;=Calculadora!$B$14),1,""),"")</f>
        <v/>
      </c>
    </row>
    <row r="401" spans="1:10" x14ac:dyDescent="0.3">
      <c r="A401">
        <v>379</v>
      </c>
      <c r="B401" t="str">
        <f>IF(A401&lt;=Calculadora!$F$11,DATE(YEAR(Calculadora!$B$16),MONTH(Calculadora!$B$16)+A401-1,DAY(Calculadora!$B$16)),"")</f>
        <v/>
      </c>
      <c r="C401" t="str">
        <f>IF(A401&lt;=Calculadora!$F$11,F400,"")</f>
        <v/>
      </c>
      <c r="D401" t="str">
        <f>IF(A401&lt;=Calculadora!$F$11,IF(Calculadora!$F$13=1,IF(MOD(A401-1,Calculadora!$F$12)=0,Calculadora!$B$7,0),IF(MOD(A401,Calculadora!$F$12)=0,Calculadora!$B$7,0)),"")</f>
        <v/>
      </c>
      <c r="E401" t="str">
        <f>IF(A401&lt;=Calculadora!$F$11,IF(Calculadora!$F$13=1,(C401+D401)*Calculadora!$F$9,C401*Calculadora!$F$9),"")</f>
        <v/>
      </c>
      <c r="F401" t="str">
        <f>IF(A401&lt;=Calculadora!$F$11,IF(Calculadora!$F$13=1,C401+D401+E401,C401+E401+D401),"")</f>
        <v/>
      </c>
      <c r="G401" t="str">
        <f>IF(A401&lt;=Calculadora!$F$11,G400+D401,"")</f>
        <v/>
      </c>
      <c r="H401" t="str">
        <f>IF(A401&lt;=Calculadora!$F$11,F401-G401,"")</f>
        <v/>
      </c>
      <c r="I401" t="str">
        <f>IF(A401&lt;=Calculadora!$F$11,ROUNDUP(A401/12,0),"")</f>
        <v/>
      </c>
      <c r="J401" t="str">
        <f>IF(A401&lt;=Calculadora!$F$11,IF(AND(Calculadora!$B$14&gt;0,F401&gt;=Calculadora!$B$14),1,""),"")</f>
        <v/>
      </c>
    </row>
    <row r="402" spans="1:10" x14ac:dyDescent="0.3">
      <c r="A402">
        <v>380</v>
      </c>
      <c r="B402" t="str">
        <f>IF(A402&lt;=Calculadora!$F$11,DATE(YEAR(Calculadora!$B$16),MONTH(Calculadora!$B$16)+A402-1,DAY(Calculadora!$B$16)),"")</f>
        <v/>
      </c>
      <c r="C402" t="str">
        <f>IF(A402&lt;=Calculadora!$F$11,F401,"")</f>
        <v/>
      </c>
      <c r="D402" t="str">
        <f>IF(A402&lt;=Calculadora!$F$11,IF(Calculadora!$F$13=1,IF(MOD(A402-1,Calculadora!$F$12)=0,Calculadora!$B$7,0),IF(MOD(A402,Calculadora!$F$12)=0,Calculadora!$B$7,0)),"")</f>
        <v/>
      </c>
      <c r="E402" t="str">
        <f>IF(A402&lt;=Calculadora!$F$11,IF(Calculadora!$F$13=1,(C402+D402)*Calculadora!$F$9,C402*Calculadora!$F$9),"")</f>
        <v/>
      </c>
      <c r="F402" t="str">
        <f>IF(A402&lt;=Calculadora!$F$11,IF(Calculadora!$F$13=1,C402+D402+E402,C402+E402+D402),"")</f>
        <v/>
      </c>
      <c r="G402" t="str">
        <f>IF(A402&lt;=Calculadora!$F$11,G401+D402,"")</f>
        <v/>
      </c>
      <c r="H402" t="str">
        <f>IF(A402&lt;=Calculadora!$F$11,F402-G402,"")</f>
        <v/>
      </c>
      <c r="I402" t="str">
        <f>IF(A402&lt;=Calculadora!$F$11,ROUNDUP(A402/12,0),"")</f>
        <v/>
      </c>
      <c r="J402" t="str">
        <f>IF(A402&lt;=Calculadora!$F$11,IF(AND(Calculadora!$B$14&gt;0,F402&gt;=Calculadora!$B$14),1,""),"")</f>
        <v/>
      </c>
    </row>
    <row r="403" spans="1:10" x14ac:dyDescent="0.3">
      <c r="A403">
        <v>381</v>
      </c>
      <c r="B403" t="str">
        <f>IF(A403&lt;=Calculadora!$F$11,DATE(YEAR(Calculadora!$B$16),MONTH(Calculadora!$B$16)+A403-1,DAY(Calculadora!$B$16)),"")</f>
        <v/>
      </c>
      <c r="C403" t="str">
        <f>IF(A403&lt;=Calculadora!$F$11,F402,"")</f>
        <v/>
      </c>
      <c r="D403" t="str">
        <f>IF(A403&lt;=Calculadora!$F$11,IF(Calculadora!$F$13=1,IF(MOD(A403-1,Calculadora!$F$12)=0,Calculadora!$B$7,0),IF(MOD(A403,Calculadora!$F$12)=0,Calculadora!$B$7,0)),"")</f>
        <v/>
      </c>
      <c r="E403" t="str">
        <f>IF(A403&lt;=Calculadora!$F$11,IF(Calculadora!$F$13=1,(C403+D403)*Calculadora!$F$9,C403*Calculadora!$F$9),"")</f>
        <v/>
      </c>
      <c r="F403" t="str">
        <f>IF(A403&lt;=Calculadora!$F$11,IF(Calculadora!$F$13=1,C403+D403+E403,C403+E403+D403),"")</f>
        <v/>
      </c>
      <c r="G403" t="str">
        <f>IF(A403&lt;=Calculadora!$F$11,G402+D403,"")</f>
        <v/>
      </c>
      <c r="H403" t="str">
        <f>IF(A403&lt;=Calculadora!$F$11,F403-G403,"")</f>
        <v/>
      </c>
      <c r="I403" t="str">
        <f>IF(A403&lt;=Calculadora!$F$11,ROUNDUP(A403/12,0),"")</f>
        <v/>
      </c>
      <c r="J403" t="str">
        <f>IF(A403&lt;=Calculadora!$F$11,IF(AND(Calculadora!$B$14&gt;0,F403&gt;=Calculadora!$B$14),1,""),"")</f>
        <v/>
      </c>
    </row>
    <row r="404" spans="1:10" x14ac:dyDescent="0.3">
      <c r="A404">
        <v>382</v>
      </c>
      <c r="B404" t="str">
        <f>IF(A404&lt;=Calculadora!$F$11,DATE(YEAR(Calculadora!$B$16),MONTH(Calculadora!$B$16)+A404-1,DAY(Calculadora!$B$16)),"")</f>
        <v/>
      </c>
      <c r="C404" t="str">
        <f>IF(A404&lt;=Calculadora!$F$11,F403,"")</f>
        <v/>
      </c>
      <c r="D404" t="str">
        <f>IF(A404&lt;=Calculadora!$F$11,IF(Calculadora!$F$13=1,IF(MOD(A404-1,Calculadora!$F$12)=0,Calculadora!$B$7,0),IF(MOD(A404,Calculadora!$F$12)=0,Calculadora!$B$7,0)),"")</f>
        <v/>
      </c>
      <c r="E404" t="str">
        <f>IF(A404&lt;=Calculadora!$F$11,IF(Calculadora!$F$13=1,(C404+D404)*Calculadora!$F$9,C404*Calculadora!$F$9),"")</f>
        <v/>
      </c>
      <c r="F404" t="str">
        <f>IF(A404&lt;=Calculadora!$F$11,IF(Calculadora!$F$13=1,C404+D404+E404,C404+E404+D404),"")</f>
        <v/>
      </c>
      <c r="G404" t="str">
        <f>IF(A404&lt;=Calculadora!$F$11,G403+D404,"")</f>
        <v/>
      </c>
      <c r="H404" t="str">
        <f>IF(A404&lt;=Calculadora!$F$11,F404-G404,"")</f>
        <v/>
      </c>
      <c r="I404" t="str">
        <f>IF(A404&lt;=Calculadora!$F$11,ROUNDUP(A404/12,0),"")</f>
        <v/>
      </c>
      <c r="J404" t="str">
        <f>IF(A404&lt;=Calculadora!$F$11,IF(AND(Calculadora!$B$14&gt;0,F404&gt;=Calculadora!$B$14),1,""),"")</f>
        <v/>
      </c>
    </row>
    <row r="405" spans="1:10" x14ac:dyDescent="0.3">
      <c r="A405">
        <v>383</v>
      </c>
      <c r="B405" t="str">
        <f>IF(A405&lt;=Calculadora!$F$11,DATE(YEAR(Calculadora!$B$16),MONTH(Calculadora!$B$16)+A405-1,DAY(Calculadora!$B$16)),"")</f>
        <v/>
      </c>
      <c r="C405" t="str">
        <f>IF(A405&lt;=Calculadora!$F$11,F404,"")</f>
        <v/>
      </c>
      <c r="D405" t="str">
        <f>IF(A405&lt;=Calculadora!$F$11,IF(Calculadora!$F$13=1,IF(MOD(A405-1,Calculadora!$F$12)=0,Calculadora!$B$7,0),IF(MOD(A405,Calculadora!$F$12)=0,Calculadora!$B$7,0)),"")</f>
        <v/>
      </c>
      <c r="E405" t="str">
        <f>IF(A405&lt;=Calculadora!$F$11,IF(Calculadora!$F$13=1,(C405+D405)*Calculadora!$F$9,C405*Calculadora!$F$9),"")</f>
        <v/>
      </c>
      <c r="F405" t="str">
        <f>IF(A405&lt;=Calculadora!$F$11,IF(Calculadora!$F$13=1,C405+D405+E405,C405+E405+D405),"")</f>
        <v/>
      </c>
      <c r="G405" t="str">
        <f>IF(A405&lt;=Calculadora!$F$11,G404+D405,"")</f>
        <v/>
      </c>
      <c r="H405" t="str">
        <f>IF(A405&lt;=Calculadora!$F$11,F405-G405,"")</f>
        <v/>
      </c>
      <c r="I405" t="str">
        <f>IF(A405&lt;=Calculadora!$F$11,ROUNDUP(A405/12,0),"")</f>
        <v/>
      </c>
      <c r="J405" t="str">
        <f>IF(A405&lt;=Calculadora!$F$11,IF(AND(Calculadora!$B$14&gt;0,F405&gt;=Calculadora!$B$14),1,""),"")</f>
        <v/>
      </c>
    </row>
    <row r="406" spans="1:10" x14ac:dyDescent="0.3">
      <c r="A406">
        <v>384</v>
      </c>
      <c r="B406" t="str">
        <f>IF(A406&lt;=Calculadora!$F$11,DATE(YEAR(Calculadora!$B$16),MONTH(Calculadora!$B$16)+A406-1,DAY(Calculadora!$B$16)),"")</f>
        <v/>
      </c>
      <c r="C406" t="str">
        <f>IF(A406&lt;=Calculadora!$F$11,F405,"")</f>
        <v/>
      </c>
      <c r="D406" t="str">
        <f>IF(A406&lt;=Calculadora!$F$11,IF(Calculadora!$F$13=1,IF(MOD(A406-1,Calculadora!$F$12)=0,Calculadora!$B$7,0),IF(MOD(A406,Calculadora!$F$12)=0,Calculadora!$B$7,0)),"")</f>
        <v/>
      </c>
      <c r="E406" t="str">
        <f>IF(A406&lt;=Calculadora!$F$11,IF(Calculadora!$F$13=1,(C406+D406)*Calculadora!$F$9,C406*Calculadora!$F$9),"")</f>
        <v/>
      </c>
      <c r="F406" t="str">
        <f>IF(A406&lt;=Calculadora!$F$11,IF(Calculadora!$F$13=1,C406+D406+E406,C406+E406+D406),"")</f>
        <v/>
      </c>
      <c r="G406" t="str">
        <f>IF(A406&lt;=Calculadora!$F$11,G405+D406,"")</f>
        <v/>
      </c>
      <c r="H406" t="str">
        <f>IF(A406&lt;=Calculadora!$F$11,F406-G406,"")</f>
        <v/>
      </c>
      <c r="I406" t="str">
        <f>IF(A406&lt;=Calculadora!$F$11,ROUNDUP(A406/12,0),"")</f>
        <v/>
      </c>
      <c r="J406" t="str">
        <f>IF(A406&lt;=Calculadora!$F$11,IF(AND(Calculadora!$B$14&gt;0,F406&gt;=Calculadora!$B$14),1,""),"")</f>
        <v/>
      </c>
    </row>
    <row r="407" spans="1:10" x14ac:dyDescent="0.3">
      <c r="A407">
        <v>385</v>
      </c>
      <c r="B407" t="str">
        <f>IF(A407&lt;=Calculadora!$F$11,DATE(YEAR(Calculadora!$B$16),MONTH(Calculadora!$B$16)+A407-1,DAY(Calculadora!$B$16)),"")</f>
        <v/>
      </c>
      <c r="C407" t="str">
        <f>IF(A407&lt;=Calculadora!$F$11,F406,"")</f>
        <v/>
      </c>
      <c r="D407" t="str">
        <f>IF(A407&lt;=Calculadora!$F$11,IF(Calculadora!$F$13=1,IF(MOD(A407-1,Calculadora!$F$12)=0,Calculadora!$B$7,0),IF(MOD(A407,Calculadora!$F$12)=0,Calculadora!$B$7,0)),"")</f>
        <v/>
      </c>
      <c r="E407" t="str">
        <f>IF(A407&lt;=Calculadora!$F$11,IF(Calculadora!$F$13=1,(C407+D407)*Calculadora!$F$9,C407*Calculadora!$F$9),"")</f>
        <v/>
      </c>
      <c r="F407" t="str">
        <f>IF(A407&lt;=Calculadora!$F$11,IF(Calculadora!$F$13=1,C407+D407+E407,C407+E407+D407),"")</f>
        <v/>
      </c>
      <c r="G407" t="str">
        <f>IF(A407&lt;=Calculadora!$F$11,G406+D407,"")</f>
        <v/>
      </c>
      <c r="H407" t="str">
        <f>IF(A407&lt;=Calculadora!$F$11,F407-G407,"")</f>
        <v/>
      </c>
      <c r="I407" t="str">
        <f>IF(A407&lt;=Calculadora!$F$11,ROUNDUP(A407/12,0),"")</f>
        <v/>
      </c>
      <c r="J407" t="str">
        <f>IF(A407&lt;=Calculadora!$F$11,IF(AND(Calculadora!$B$14&gt;0,F407&gt;=Calculadora!$B$14),1,""),"")</f>
        <v/>
      </c>
    </row>
    <row r="408" spans="1:10" x14ac:dyDescent="0.3">
      <c r="A408">
        <v>386</v>
      </c>
      <c r="B408" t="str">
        <f>IF(A408&lt;=Calculadora!$F$11,DATE(YEAR(Calculadora!$B$16),MONTH(Calculadora!$B$16)+A408-1,DAY(Calculadora!$B$16)),"")</f>
        <v/>
      </c>
      <c r="C408" t="str">
        <f>IF(A408&lt;=Calculadora!$F$11,F407,"")</f>
        <v/>
      </c>
      <c r="D408" t="str">
        <f>IF(A408&lt;=Calculadora!$F$11,IF(Calculadora!$F$13=1,IF(MOD(A408-1,Calculadora!$F$12)=0,Calculadora!$B$7,0),IF(MOD(A408,Calculadora!$F$12)=0,Calculadora!$B$7,0)),"")</f>
        <v/>
      </c>
      <c r="E408" t="str">
        <f>IF(A408&lt;=Calculadora!$F$11,IF(Calculadora!$F$13=1,(C408+D408)*Calculadora!$F$9,C408*Calculadora!$F$9),"")</f>
        <v/>
      </c>
      <c r="F408" t="str">
        <f>IF(A408&lt;=Calculadora!$F$11,IF(Calculadora!$F$13=1,C408+D408+E408,C408+E408+D408),"")</f>
        <v/>
      </c>
      <c r="G408" t="str">
        <f>IF(A408&lt;=Calculadora!$F$11,G407+D408,"")</f>
        <v/>
      </c>
      <c r="H408" t="str">
        <f>IF(A408&lt;=Calculadora!$F$11,F408-G408,"")</f>
        <v/>
      </c>
      <c r="I408" t="str">
        <f>IF(A408&lt;=Calculadora!$F$11,ROUNDUP(A408/12,0),"")</f>
        <v/>
      </c>
      <c r="J408" t="str">
        <f>IF(A408&lt;=Calculadora!$F$11,IF(AND(Calculadora!$B$14&gt;0,F408&gt;=Calculadora!$B$14),1,""),"")</f>
        <v/>
      </c>
    </row>
    <row r="409" spans="1:10" x14ac:dyDescent="0.3">
      <c r="A409">
        <v>387</v>
      </c>
      <c r="B409" t="str">
        <f>IF(A409&lt;=Calculadora!$F$11,DATE(YEAR(Calculadora!$B$16),MONTH(Calculadora!$B$16)+A409-1,DAY(Calculadora!$B$16)),"")</f>
        <v/>
      </c>
      <c r="C409" t="str">
        <f>IF(A409&lt;=Calculadora!$F$11,F408,"")</f>
        <v/>
      </c>
      <c r="D409" t="str">
        <f>IF(A409&lt;=Calculadora!$F$11,IF(Calculadora!$F$13=1,IF(MOD(A409-1,Calculadora!$F$12)=0,Calculadora!$B$7,0),IF(MOD(A409,Calculadora!$F$12)=0,Calculadora!$B$7,0)),"")</f>
        <v/>
      </c>
      <c r="E409" t="str">
        <f>IF(A409&lt;=Calculadora!$F$11,IF(Calculadora!$F$13=1,(C409+D409)*Calculadora!$F$9,C409*Calculadora!$F$9),"")</f>
        <v/>
      </c>
      <c r="F409" t="str">
        <f>IF(A409&lt;=Calculadora!$F$11,IF(Calculadora!$F$13=1,C409+D409+E409,C409+E409+D409),"")</f>
        <v/>
      </c>
      <c r="G409" t="str">
        <f>IF(A409&lt;=Calculadora!$F$11,G408+D409,"")</f>
        <v/>
      </c>
      <c r="H409" t="str">
        <f>IF(A409&lt;=Calculadora!$F$11,F409-G409,"")</f>
        <v/>
      </c>
      <c r="I409" t="str">
        <f>IF(A409&lt;=Calculadora!$F$11,ROUNDUP(A409/12,0),"")</f>
        <v/>
      </c>
      <c r="J409" t="str">
        <f>IF(A409&lt;=Calculadora!$F$11,IF(AND(Calculadora!$B$14&gt;0,F409&gt;=Calculadora!$B$14),1,""),"")</f>
        <v/>
      </c>
    </row>
    <row r="410" spans="1:10" x14ac:dyDescent="0.3">
      <c r="A410">
        <v>388</v>
      </c>
      <c r="B410" t="str">
        <f>IF(A410&lt;=Calculadora!$F$11,DATE(YEAR(Calculadora!$B$16),MONTH(Calculadora!$B$16)+A410-1,DAY(Calculadora!$B$16)),"")</f>
        <v/>
      </c>
      <c r="C410" t="str">
        <f>IF(A410&lt;=Calculadora!$F$11,F409,"")</f>
        <v/>
      </c>
      <c r="D410" t="str">
        <f>IF(A410&lt;=Calculadora!$F$11,IF(Calculadora!$F$13=1,IF(MOD(A410-1,Calculadora!$F$12)=0,Calculadora!$B$7,0),IF(MOD(A410,Calculadora!$F$12)=0,Calculadora!$B$7,0)),"")</f>
        <v/>
      </c>
      <c r="E410" t="str">
        <f>IF(A410&lt;=Calculadora!$F$11,IF(Calculadora!$F$13=1,(C410+D410)*Calculadora!$F$9,C410*Calculadora!$F$9),"")</f>
        <v/>
      </c>
      <c r="F410" t="str">
        <f>IF(A410&lt;=Calculadora!$F$11,IF(Calculadora!$F$13=1,C410+D410+E410,C410+E410+D410),"")</f>
        <v/>
      </c>
      <c r="G410" t="str">
        <f>IF(A410&lt;=Calculadora!$F$11,G409+D410,"")</f>
        <v/>
      </c>
      <c r="H410" t="str">
        <f>IF(A410&lt;=Calculadora!$F$11,F410-G410,"")</f>
        <v/>
      </c>
      <c r="I410" t="str">
        <f>IF(A410&lt;=Calculadora!$F$11,ROUNDUP(A410/12,0),"")</f>
        <v/>
      </c>
      <c r="J410" t="str">
        <f>IF(A410&lt;=Calculadora!$F$11,IF(AND(Calculadora!$B$14&gt;0,F410&gt;=Calculadora!$B$14),1,""),"")</f>
        <v/>
      </c>
    </row>
    <row r="411" spans="1:10" x14ac:dyDescent="0.3">
      <c r="A411">
        <v>389</v>
      </c>
      <c r="B411" t="str">
        <f>IF(A411&lt;=Calculadora!$F$11,DATE(YEAR(Calculadora!$B$16),MONTH(Calculadora!$B$16)+A411-1,DAY(Calculadora!$B$16)),"")</f>
        <v/>
      </c>
      <c r="C411" t="str">
        <f>IF(A411&lt;=Calculadora!$F$11,F410,"")</f>
        <v/>
      </c>
      <c r="D411" t="str">
        <f>IF(A411&lt;=Calculadora!$F$11,IF(Calculadora!$F$13=1,IF(MOD(A411-1,Calculadora!$F$12)=0,Calculadora!$B$7,0),IF(MOD(A411,Calculadora!$F$12)=0,Calculadora!$B$7,0)),"")</f>
        <v/>
      </c>
      <c r="E411" t="str">
        <f>IF(A411&lt;=Calculadora!$F$11,IF(Calculadora!$F$13=1,(C411+D411)*Calculadora!$F$9,C411*Calculadora!$F$9),"")</f>
        <v/>
      </c>
      <c r="F411" t="str">
        <f>IF(A411&lt;=Calculadora!$F$11,IF(Calculadora!$F$13=1,C411+D411+E411,C411+E411+D411),"")</f>
        <v/>
      </c>
      <c r="G411" t="str">
        <f>IF(A411&lt;=Calculadora!$F$11,G410+D411,"")</f>
        <v/>
      </c>
      <c r="H411" t="str">
        <f>IF(A411&lt;=Calculadora!$F$11,F411-G411,"")</f>
        <v/>
      </c>
      <c r="I411" t="str">
        <f>IF(A411&lt;=Calculadora!$F$11,ROUNDUP(A411/12,0),"")</f>
        <v/>
      </c>
      <c r="J411" t="str">
        <f>IF(A411&lt;=Calculadora!$F$11,IF(AND(Calculadora!$B$14&gt;0,F411&gt;=Calculadora!$B$14),1,""),"")</f>
        <v/>
      </c>
    </row>
    <row r="412" spans="1:10" x14ac:dyDescent="0.3">
      <c r="A412">
        <v>390</v>
      </c>
      <c r="B412" t="str">
        <f>IF(A412&lt;=Calculadora!$F$11,DATE(YEAR(Calculadora!$B$16),MONTH(Calculadora!$B$16)+A412-1,DAY(Calculadora!$B$16)),"")</f>
        <v/>
      </c>
      <c r="C412" t="str">
        <f>IF(A412&lt;=Calculadora!$F$11,F411,"")</f>
        <v/>
      </c>
      <c r="D412" t="str">
        <f>IF(A412&lt;=Calculadora!$F$11,IF(Calculadora!$F$13=1,IF(MOD(A412-1,Calculadora!$F$12)=0,Calculadora!$B$7,0),IF(MOD(A412,Calculadora!$F$12)=0,Calculadora!$B$7,0)),"")</f>
        <v/>
      </c>
      <c r="E412" t="str">
        <f>IF(A412&lt;=Calculadora!$F$11,IF(Calculadora!$F$13=1,(C412+D412)*Calculadora!$F$9,C412*Calculadora!$F$9),"")</f>
        <v/>
      </c>
      <c r="F412" t="str">
        <f>IF(A412&lt;=Calculadora!$F$11,IF(Calculadora!$F$13=1,C412+D412+E412,C412+E412+D412),"")</f>
        <v/>
      </c>
      <c r="G412" t="str">
        <f>IF(A412&lt;=Calculadora!$F$11,G411+D412,"")</f>
        <v/>
      </c>
      <c r="H412" t="str">
        <f>IF(A412&lt;=Calculadora!$F$11,F412-G412,"")</f>
        <v/>
      </c>
      <c r="I412" t="str">
        <f>IF(A412&lt;=Calculadora!$F$11,ROUNDUP(A412/12,0),"")</f>
        <v/>
      </c>
      <c r="J412" t="str">
        <f>IF(A412&lt;=Calculadora!$F$11,IF(AND(Calculadora!$B$14&gt;0,F412&gt;=Calculadora!$B$14),1,""),"")</f>
        <v/>
      </c>
    </row>
    <row r="413" spans="1:10" x14ac:dyDescent="0.3">
      <c r="A413">
        <v>391</v>
      </c>
      <c r="B413" t="str">
        <f>IF(A413&lt;=Calculadora!$F$11,DATE(YEAR(Calculadora!$B$16),MONTH(Calculadora!$B$16)+A413-1,DAY(Calculadora!$B$16)),"")</f>
        <v/>
      </c>
      <c r="C413" t="str">
        <f>IF(A413&lt;=Calculadora!$F$11,F412,"")</f>
        <v/>
      </c>
      <c r="D413" t="str">
        <f>IF(A413&lt;=Calculadora!$F$11,IF(Calculadora!$F$13=1,IF(MOD(A413-1,Calculadora!$F$12)=0,Calculadora!$B$7,0),IF(MOD(A413,Calculadora!$F$12)=0,Calculadora!$B$7,0)),"")</f>
        <v/>
      </c>
      <c r="E413" t="str">
        <f>IF(A413&lt;=Calculadora!$F$11,IF(Calculadora!$F$13=1,(C413+D413)*Calculadora!$F$9,C413*Calculadora!$F$9),"")</f>
        <v/>
      </c>
      <c r="F413" t="str">
        <f>IF(A413&lt;=Calculadora!$F$11,IF(Calculadora!$F$13=1,C413+D413+E413,C413+E413+D413),"")</f>
        <v/>
      </c>
      <c r="G413" t="str">
        <f>IF(A413&lt;=Calculadora!$F$11,G412+D413,"")</f>
        <v/>
      </c>
      <c r="H413" t="str">
        <f>IF(A413&lt;=Calculadora!$F$11,F413-G413,"")</f>
        <v/>
      </c>
      <c r="I413" t="str">
        <f>IF(A413&lt;=Calculadora!$F$11,ROUNDUP(A413/12,0),"")</f>
        <v/>
      </c>
      <c r="J413" t="str">
        <f>IF(A413&lt;=Calculadora!$F$11,IF(AND(Calculadora!$B$14&gt;0,F413&gt;=Calculadora!$B$14),1,""),"")</f>
        <v/>
      </c>
    </row>
    <row r="414" spans="1:10" x14ac:dyDescent="0.3">
      <c r="A414">
        <v>392</v>
      </c>
      <c r="B414" t="str">
        <f>IF(A414&lt;=Calculadora!$F$11,DATE(YEAR(Calculadora!$B$16),MONTH(Calculadora!$B$16)+A414-1,DAY(Calculadora!$B$16)),"")</f>
        <v/>
      </c>
      <c r="C414" t="str">
        <f>IF(A414&lt;=Calculadora!$F$11,F413,"")</f>
        <v/>
      </c>
      <c r="D414" t="str">
        <f>IF(A414&lt;=Calculadora!$F$11,IF(Calculadora!$F$13=1,IF(MOD(A414-1,Calculadora!$F$12)=0,Calculadora!$B$7,0),IF(MOD(A414,Calculadora!$F$12)=0,Calculadora!$B$7,0)),"")</f>
        <v/>
      </c>
      <c r="E414" t="str">
        <f>IF(A414&lt;=Calculadora!$F$11,IF(Calculadora!$F$13=1,(C414+D414)*Calculadora!$F$9,C414*Calculadora!$F$9),"")</f>
        <v/>
      </c>
      <c r="F414" t="str">
        <f>IF(A414&lt;=Calculadora!$F$11,IF(Calculadora!$F$13=1,C414+D414+E414,C414+E414+D414),"")</f>
        <v/>
      </c>
      <c r="G414" t="str">
        <f>IF(A414&lt;=Calculadora!$F$11,G413+D414,"")</f>
        <v/>
      </c>
      <c r="H414" t="str">
        <f>IF(A414&lt;=Calculadora!$F$11,F414-G414,"")</f>
        <v/>
      </c>
      <c r="I414" t="str">
        <f>IF(A414&lt;=Calculadora!$F$11,ROUNDUP(A414/12,0),"")</f>
        <v/>
      </c>
      <c r="J414" t="str">
        <f>IF(A414&lt;=Calculadora!$F$11,IF(AND(Calculadora!$B$14&gt;0,F414&gt;=Calculadora!$B$14),1,""),"")</f>
        <v/>
      </c>
    </row>
    <row r="415" spans="1:10" x14ac:dyDescent="0.3">
      <c r="A415">
        <v>393</v>
      </c>
      <c r="B415" t="str">
        <f>IF(A415&lt;=Calculadora!$F$11,DATE(YEAR(Calculadora!$B$16),MONTH(Calculadora!$B$16)+A415-1,DAY(Calculadora!$B$16)),"")</f>
        <v/>
      </c>
      <c r="C415" t="str">
        <f>IF(A415&lt;=Calculadora!$F$11,F414,"")</f>
        <v/>
      </c>
      <c r="D415" t="str">
        <f>IF(A415&lt;=Calculadora!$F$11,IF(Calculadora!$F$13=1,IF(MOD(A415-1,Calculadora!$F$12)=0,Calculadora!$B$7,0),IF(MOD(A415,Calculadora!$F$12)=0,Calculadora!$B$7,0)),"")</f>
        <v/>
      </c>
      <c r="E415" t="str">
        <f>IF(A415&lt;=Calculadora!$F$11,IF(Calculadora!$F$13=1,(C415+D415)*Calculadora!$F$9,C415*Calculadora!$F$9),"")</f>
        <v/>
      </c>
      <c r="F415" t="str">
        <f>IF(A415&lt;=Calculadora!$F$11,IF(Calculadora!$F$13=1,C415+D415+E415,C415+E415+D415),"")</f>
        <v/>
      </c>
      <c r="G415" t="str">
        <f>IF(A415&lt;=Calculadora!$F$11,G414+D415,"")</f>
        <v/>
      </c>
      <c r="H415" t="str">
        <f>IF(A415&lt;=Calculadora!$F$11,F415-G415,"")</f>
        <v/>
      </c>
      <c r="I415" t="str">
        <f>IF(A415&lt;=Calculadora!$F$11,ROUNDUP(A415/12,0),"")</f>
        <v/>
      </c>
      <c r="J415" t="str">
        <f>IF(A415&lt;=Calculadora!$F$11,IF(AND(Calculadora!$B$14&gt;0,F415&gt;=Calculadora!$B$14),1,""),"")</f>
        <v/>
      </c>
    </row>
    <row r="416" spans="1:10" x14ac:dyDescent="0.3">
      <c r="A416">
        <v>394</v>
      </c>
      <c r="B416" t="str">
        <f>IF(A416&lt;=Calculadora!$F$11,DATE(YEAR(Calculadora!$B$16),MONTH(Calculadora!$B$16)+A416-1,DAY(Calculadora!$B$16)),"")</f>
        <v/>
      </c>
      <c r="C416" t="str">
        <f>IF(A416&lt;=Calculadora!$F$11,F415,"")</f>
        <v/>
      </c>
      <c r="D416" t="str">
        <f>IF(A416&lt;=Calculadora!$F$11,IF(Calculadora!$F$13=1,IF(MOD(A416-1,Calculadora!$F$12)=0,Calculadora!$B$7,0),IF(MOD(A416,Calculadora!$F$12)=0,Calculadora!$B$7,0)),"")</f>
        <v/>
      </c>
      <c r="E416" t="str">
        <f>IF(A416&lt;=Calculadora!$F$11,IF(Calculadora!$F$13=1,(C416+D416)*Calculadora!$F$9,C416*Calculadora!$F$9),"")</f>
        <v/>
      </c>
      <c r="F416" t="str">
        <f>IF(A416&lt;=Calculadora!$F$11,IF(Calculadora!$F$13=1,C416+D416+E416,C416+E416+D416),"")</f>
        <v/>
      </c>
      <c r="G416" t="str">
        <f>IF(A416&lt;=Calculadora!$F$11,G415+D416,"")</f>
        <v/>
      </c>
      <c r="H416" t="str">
        <f>IF(A416&lt;=Calculadora!$F$11,F416-G416,"")</f>
        <v/>
      </c>
      <c r="I416" t="str">
        <f>IF(A416&lt;=Calculadora!$F$11,ROUNDUP(A416/12,0),"")</f>
        <v/>
      </c>
      <c r="J416" t="str">
        <f>IF(A416&lt;=Calculadora!$F$11,IF(AND(Calculadora!$B$14&gt;0,F416&gt;=Calculadora!$B$14),1,""),"")</f>
        <v/>
      </c>
    </row>
    <row r="417" spans="1:10" x14ac:dyDescent="0.3">
      <c r="A417">
        <v>395</v>
      </c>
      <c r="B417" t="str">
        <f>IF(A417&lt;=Calculadora!$F$11,DATE(YEAR(Calculadora!$B$16),MONTH(Calculadora!$B$16)+A417-1,DAY(Calculadora!$B$16)),"")</f>
        <v/>
      </c>
      <c r="C417" t="str">
        <f>IF(A417&lt;=Calculadora!$F$11,F416,"")</f>
        <v/>
      </c>
      <c r="D417" t="str">
        <f>IF(A417&lt;=Calculadora!$F$11,IF(Calculadora!$F$13=1,IF(MOD(A417-1,Calculadora!$F$12)=0,Calculadora!$B$7,0),IF(MOD(A417,Calculadora!$F$12)=0,Calculadora!$B$7,0)),"")</f>
        <v/>
      </c>
      <c r="E417" t="str">
        <f>IF(A417&lt;=Calculadora!$F$11,IF(Calculadora!$F$13=1,(C417+D417)*Calculadora!$F$9,C417*Calculadora!$F$9),"")</f>
        <v/>
      </c>
      <c r="F417" t="str">
        <f>IF(A417&lt;=Calculadora!$F$11,IF(Calculadora!$F$13=1,C417+D417+E417,C417+E417+D417),"")</f>
        <v/>
      </c>
      <c r="G417" t="str">
        <f>IF(A417&lt;=Calculadora!$F$11,G416+D417,"")</f>
        <v/>
      </c>
      <c r="H417" t="str">
        <f>IF(A417&lt;=Calculadora!$F$11,F417-G417,"")</f>
        <v/>
      </c>
      <c r="I417" t="str">
        <f>IF(A417&lt;=Calculadora!$F$11,ROUNDUP(A417/12,0),"")</f>
        <v/>
      </c>
      <c r="J417" t="str">
        <f>IF(A417&lt;=Calculadora!$F$11,IF(AND(Calculadora!$B$14&gt;0,F417&gt;=Calculadora!$B$14),1,""),"")</f>
        <v/>
      </c>
    </row>
    <row r="418" spans="1:10" x14ac:dyDescent="0.3">
      <c r="A418">
        <v>396</v>
      </c>
      <c r="B418" t="str">
        <f>IF(A418&lt;=Calculadora!$F$11,DATE(YEAR(Calculadora!$B$16),MONTH(Calculadora!$B$16)+A418-1,DAY(Calculadora!$B$16)),"")</f>
        <v/>
      </c>
      <c r="C418" t="str">
        <f>IF(A418&lt;=Calculadora!$F$11,F417,"")</f>
        <v/>
      </c>
      <c r="D418" t="str">
        <f>IF(A418&lt;=Calculadora!$F$11,IF(Calculadora!$F$13=1,IF(MOD(A418-1,Calculadora!$F$12)=0,Calculadora!$B$7,0),IF(MOD(A418,Calculadora!$F$12)=0,Calculadora!$B$7,0)),"")</f>
        <v/>
      </c>
      <c r="E418" t="str">
        <f>IF(A418&lt;=Calculadora!$F$11,IF(Calculadora!$F$13=1,(C418+D418)*Calculadora!$F$9,C418*Calculadora!$F$9),"")</f>
        <v/>
      </c>
      <c r="F418" t="str">
        <f>IF(A418&lt;=Calculadora!$F$11,IF(Calculadora!$F$13=1,C418+D418+E418,C418+E418+D418),"")</f>
        <v/>
      </c>
      <c r="G418" t="str">
        <f>IF(A418&lt;=Calculadora!$F$11,G417+D418,"")</f>
        <v/>
      </c>
      <c r="H418" t="str">
        <f>IF(A418&lt;=Calculadora!$F$11,F418-G418,"")</f>
        <v/>
      </c>
      <c r="I418" t="str">
        <f>IF(A418&lt;=Calculadora!$F$11,ROUNDUP(A418/12,0),"")</f>
        <v/>
      </c>
      <c r="J418" t="str">
        <f>IF(A418&lt;=Calculadora!$F$11,IF(AND(Calculadora!$B$14&gt;0,F418&gt;=Calculadora!$B$14),1,""),"")</f>
        <v/>
      </c>
    </row>
    <row r="419" spans="1:10" x14ac:dyDescent="0.3">
      <c r="A419">
        <v>397</v>
      </c>
      <c r="B419" t="str">
        <f>IF(A419&lt;=Calculadora!$F$11,DATE(YEAR(Calculadora!$B$16),MONTH(Calculadora!$B$16)+A419-1,DAY(Calculadora!$B$16)),"")</f>
        <v/>
      </c>
      <c r="C419" t="str">
        <f>IF(A419&lt;=Calculadora!$F$11,F418,"")</f>
        <v/>
      </c>
      <c r="D419" t="str">
        <f>IF(A419&lt;=Calculadora!$F$11,IF(Calculadora!$F$13=1,IF(MOD(A419-1,Calculadora!$F$12)=0,Calculadora!$B$7,0),IF(MOD(A419,Calculadora!$F$12)=0,Calculadora!$B$7,0)),"")</f>
        <v/>
      </c>
      <c r="E419" t="str">
        <f>IF(A419&lt;=Calculadora!$F$11,IF(Calculadora!$F$13=1,(C419+D419)*Calculadora!$F$9,C419*Calculadora!$F$9),"")</f>
        <v/>
      </c>
      <c r="F419" t="str">
        <f>IF(A419&lt;=Calculadora!$F$11,IF(Calculadora!$F$13=1,C419+D419+E419,C419+E419+D419),"")</f>
        <v/>
      </c>
      <c r="G419" t="str">
        <f>IF(A419&lt;=Calculadora!$F$11,G418+D419,"")</f>
        <v/>
      </c>
      <c r="H419" t="str">
        <f>IF(A419&lt;=Calculadora!$F$11,F419-G419,"")</f>
        <v/>
      </c>
      <c r="I419" t="str">
        <f>IF(A419&lt;=Calculadora!$F$11,ROUNDUP(A419/12,0),"")</f>
        <v/>
      </c>
      <c r="J419" t="str">
        <f>IF(A419&lt;=Calculadora!$F$11,IF(AND(Calculadora!$B$14&gt;0,F419&gt;=Calculadora!$B$14),1,""),"")</f>
        <v/>
      </c>
    </row>
    <row r="420" spans="1:10" x14ac:dyDescent="0.3">
      <c r="A420">
        <v>398</v>
      </c>
      <c r="B420" t="str">
        <f>IF(A420&lt;=Calculadora!$F$11,DATE(YEAR(Calculadora!$B$16),MONTH(Calculadora!$B$16)+A420-1,DAY(Calculadora!$B$16)),"")</f>
        <v/>
      </c>
      <c r="C420" t="str">
        <f>IF(A420&lt;=Calculadora!$F$11,F419,"")</f>
        <v/>
      </c>
      <c r="D420" t="str">
        <f>IF(A420&lt;=Calculadora!$F$11,IF(Calculadora!$F$13=1,IF(MOD(A420-1,Calculadora!$F$12)=0,Calculadora!$B$7,0),IF(MOD(A420,Calculadora!$F$12)=0,Calculadora!$B$7,0)),"")</f>
        <v/>
      </c>
      <c r="E420" t="str">
        <f>IF(A420&lt;=Calculadora!$F$11,IF(Calculadora!$F$13=1,(C420+D420)*Calculadora!$F$9,C420*Calculadora!$F$9),"")</f>
        <v/>
      </c>
      <c r="F420" t="str">
        <f>IF(A420&lt;=Calculadora!$F$11,IF(Calculadora!$F$13=1,C420+D420+E420,C420+E420+D420),"")</f>
        <v/>
      </c>
      <c r="G420" t="str">
        <f>IF(A420&lt;=Calculadora!$F$11,G419+D420,"")</f>
        <v/>
      </c>
      <c r="H420" t="str">
        <f>IF(A420&lt;=Calculadora!$F$11,F420-G420,"")</f>
        <v/>
      </c>
      <c r="I420" t="str">
        <f>IF(A420&lt;=Calculadora!$F$11,ROUNDUP(A420/12,0),"")</f>
        <v/>
      </c>
      <c r="J420" t="str">
        <f>IF(A420&lt;=Calculadora!$F$11,IF(AND(Calculadora!$B$14&gt;0,F420&gt;=Calculadora!$B$14),1,""),"")</f>
        <v/>
      </c>
    </row>
    <row r="421" spans="1:10" x14ac:dyDescent="0.3">
      <c r="A421">
        <v>399</v>
      </c>
      <c r="B421" t="str">
        <f>IF(A421&lt;=Calculadora!$F$11,DATE(YEAR(Calculadora!$B$16),MONTH(Calculadora!$B$16)+A421-1,DAY(Calculadora!$B$16)),"")</f>
        <v/>
      </c>
      <c r="C421" t="str">
        <f>IF(A421&lt;=Calculadora!$F$11,F420,"")</f>
        <v/>
      </c>
      <c r="D421" t="str">
        <f>IF(A421&lt;=Calculadora!$F$11,IF(Calculadora!$F$13=1,IF(MOD(A421-1,Calculadora!$F$12)=0,Calculadora!$B$7,0),IF(MOD(A421,Calculadora!$F$12)=0,Calculadora!$B$7,0)),"")</f>
        <v/>
      </c>
      <c r="E421" t="str">
        <f>IF(A421&lt;=Calculadora!$F$11,IF(Calculadora!$F$13=1,(C421+D421)*Calculadora!$F$9,C421*Calculadora!$F$9),"")</f>
        <v/>
      </c>
      <c r="F421" t="str">
        <f>IF(A421&lt;=Calculadora!$F$11,IF(Calculadora!$F$13=1,C421+D421+E421,C421+E421+D421),"")</f>
        <v/>
      </c>
      <c r="G421" t="str">
        <f>IF(A421&lt;=Calculadora!$F$11,G420+D421,"")</f>
        <v/>
      </c>
      <c r="H421" t="str">
        <f>IF(A421&lt;=Calculadora!$F$11,F421-G421,"")</f>
        <v/>
      </c>
      <c r="I421" t="str">
        <f>IF(A421&lt;=Calculadora!$F$11,ROUNDUP(A421/12,0),"")</f>
        <v/>
      </c>
      <c r="J421" t="str">
        <f>IF(A421&lt;=Calculadora!$F$11,IF(AND(Calculadora!$B$14&gt;0,F421&gt;=Calculadora!$B$14),1,""),"")</f>
        <v/>
      </c>
    </row>
    <row r="422" spans="1:10" x14ac:dyDescent="0.3">
      <c r="A422">
        <v>400</v>
      </c>
      <c r="B422" t="str">
        <f>IF(A422&lt;=Calculadora!$F$11,DATE(YEAR(Calculadora!$B$16),MONTH(Calculadora!$B$16)+A422-1,DAY(Calculadora!$B$16)),"")</f>
        <v/>
      </c>
      <c r="C422" t="str">
        <f>IF(A422&lt;=Calculadora!$F$11,F421,"")</f>
        <v/>
      </c>
      <c r="D422" t="str">
        <f>IF(A422&lt;=Calculadora!$F$11,IF(Calculadora!$F$13=1,IF(MOD(A422-1,Calculadora!$F$12)=0,Calculadora!$B$7,0),IF(MOD(A422,Calculadora!$F$12)=0,Calculadora!$B$7,0)),"")</f>
        <v/>
      </c>
      <c r="E422" t="str">
        <f>IF(A422&lt;=Calculadora!$F$11,IF(Calculadora!$F$13=1,(C422+D422)*Calculadora!$F$9,C422*Calculadora!$F$9),"")</f>
        <v/>
      </c>
      <c r="F422" t="str">
        <f>IF(A422&lt;=Calculadora!$F$11,IF(Calculadora!$F$13=1,C422+D422+E422,C422+E422+D422),"")</f>
        <v/>
      </c>
      <c r="G422" t="str">
        <f>IF(A422&lt;=Calculadora!$F$11,G421+D422,"")</f>
        <v/>
      </c>
      <c r="H422" t="str">
        <f>IF(A422&lt;=Calculadora!$F$11,F422-G422,"")</f>
        <v/>
      </c>
      <c r="I422" t="str">
        <f>IF(A422&lt;=Calculadora!$F$11,ROUNDUP(A422/12,0),"")</f>
        <v/>
      </c>
      <c r="J422" t="str">
        <f>IF(A422&lt;=Calculadora!$F$11,IF(AND(Calculadora!$B$14&gt;0,F422&gt;=Calculadora!$B$14),1,""),"")</f>
        <v/>
      </c>
    </row>
    <row r="423" spans="1:10" x14ac:dyDescent="0.3">
      <c r="A423">
        <v>401</v>
      </c>
      <c r="B423" t="str">
        <f>IF(A423&lt;=Calculadora!$F$11,DATE(YEAR(Calculadora!$B$16),MONTH(Calculadora!$B$16)+A423-1,DAY(Calculadora!$B$16)),"")</f>
        <v/>
      </c>
      <c r="C423" t="str">
        <f>IF(A423&lt;=Calculadora!$F$11,F422,"")</f>
        <v/>
      </c>
      <c r="D423" t="str">
        <f>IF(A423&lt;=Calculadora!$F$11,IF(Calculadora!$F$13=1,IF(MOD(A423-1,Calculadora!$F$12)=0,Calculadora!$B$7,0),IF(MOD(A423,Calculadora!$F$12)=0,Calculadora!$B$7,0)),"")</f>
        <v/>
      </c>
      <c r="E423" t="str">
        <f>IF(A423&lt;=Calculadora!$F$11,IF(Calculadora!$F$13=1,(C423+D423)*Calculadora!$F$9,C423*Calculadora!$F$9),"")</f>
        <v/>
      </c>
      <c r="F423" t="str">
        <f>IF(A423&lt;=Calculadora!$F$11,IF(Calculadora!$F$13=1,C423+D423+E423,C423+E423+D423),"")</f>
        <v/>
      </c>
      <c r="G423" t="str">
        <f>IF(A423&lt;=Calculadora!$F$11,G422+D423,"")</f>
        <v/>
      </c>
      <c r="H423" t="str">
        <f>IF(A423&lt;=Calculadora!$F$11,F423-G423,"")</f>
        <v/>
      </c>
      <c r="I423" t="str">
        <f>IF(A423&lt;=Calculadora!$F$11,ROUNDUP(A423/12,0),"")</f>
        <v/>
      </c>
      <c r="J423" t="str">
        <f>IF(A423&lt;=Calculadora!$F$11,IF(AND(Calculadora!$B$14&gt;0,F423&gt;=Calculadora!$B$14),1,""),"")</f>
        <v/>
      </c>
    </row>
    <row r="424" spans="1:10" x14ac:dyDescent="0.3">
      <c r="A424">
        <v>402</v>
      </c>
      <c r="B424" t="str">
        <f>IF(A424&lt;=Calculadora!$F$11,DATE(YEAR(Calculadora!$B$16),MONTH(Calculadora!$B$16)+A424-1,DAY(Calculadora!$B$16)),"")</f>
        <v/>
      </c>
      <c r="C424" t="str">
        <f>IF(A424&lt;=Calculadora!$F$11,F423,"")</f>
        <v/>
      </c>
      <c r="D424" t="str">
        <f>IF(A424&lt;=Calculadora!$F$11,IF(Calculadora!$F$13=1,IF(MOD(A424-1,Calculadora!$F$12)=0,Calculadora!$B$7,0),IF(MOD(A424,Calculadora!$F$12)=0,Calculadora!$B$7,0)),"")</f>
        <v/>
      </c>
      <c r="E424" t="str">
        <f>IF(A424&lt;=Calculadora!$F$11,IF(Calculadora!$F$13=1,(C424+D424)*Calculadora!$F$9,C424*Calculadora!$F$9),"")</f>
        <v/>
      </c>
      <c r="F424" t="str">
        <f>IF(A424&lt;=Calculadora!$F$11,IF(Calculadora!$F$13=1,C424+D424+E424,C424+E424+D424),"")</f>
        <v/>
      </c>
      <c r="G424" t="str">
        <f>IF(A424&lt;=Calculadora!$F$11,G423+D424,"")</f>
        <v/>
      </c>
      <c r="H424" t="str">
        <f>IF(A424&lt;=Calculadora!$F$11,F424-G424,"")</f>
        <v/>
      </c>
      <c r="I424" t="str">
        <f>IF(A424&lt;=Calculadora!$F$11,ROUNDUP(A424/12,0),"")</f>
        <v/>
      </c>
      <c r="J424" t="str">
        <f>IF(A424&lt;=Calculadora!$F$11,IF(AND(Calculadora!$B$14&gt;0,F424&gt;=Calculadora!$B$14),1,""),"")</f>
        <v/>
      </c>
    </row>
    <row r="425" spans="1:10" x14ac:dyDescent="0.3">
      <c r="A425">
        <v>403</v>
      </c>
      <c r="B425" t="str">
        <f>IF(A425&lt;=Calculadora!$F$11,DATE(YEAR(Calculadora!$B$16),MONTH(Calculadora!$B$16)+A425-1,DAY(Calculadora!$B$16)),"")</f>
        <v/>
      </c>
      <c r="C425" t="str">
        <f>IF(A425&lt;=Calculadora!$F$11,F424,"")</f>
        <v/>
      </c>
      <c r="D425" t="str">
        <f>IF(A425&lt;=Calculadora!$F$11,IF(Calculadora!$F$13=1,IF(MOD(A425-1,Calculadora!$F$12)=0,Calculadora!$B$7,0),IF(MOD(A425,Calculadora!$F$12)=0,Calculadora!$B$7,0)),"")</f>
        <v/>
      </c>
      <c r="E425" t="str">
        <f>IF(A425&lt;=Calculadora!$F$11,IF(Calculadora!$F$13=1,(C425+D425)*Calculadora!$F$9,C425*Calculadora!$F$9),"")</f>
        <v/>
      </c>
      <c r="F425" t="str">
        <f>IF(A425&lt;=Calculadora!$F$11,IF(Calculadora!$F$13=1,C425+D425+E425,C425+E425+D425),"")</f>
        <v/>
      </c>
      <c r="G425" t="str">
        <f>IF(A425&lt;=Calculadora!$F$11,G424+D425,"")</f>
        <v/>
      </c>
      <c r="H425" t="str">
        <f>IF(A425&lt;=Calculadora!$F$11,F425-G425,"")</f>
        <v/>
      </c>
      <c r="I425" t="str">
        <f>IF(A425&lt;=Calculadora!$F$11,ROUNDUP(A425/12,0),"")</f>
        <v/>
      </c>
      <c r="J425" t="str">
        <f>IF(A425&lt;=Calculadora!$F$11,IF(AND(Calculadora!$B$14&gt;0,F425&gt;=Calculadora!$B$14),1,""),"")</f>
        <v/>
      </c>
    </row>
    <row r="426" spans="1:10" x14ac:dyDescent="0.3">
      <c r="A426">
        <v>404</v>
      </c>
      <c r="B426" t="str">
        <f>IF(A426&lt;=Calculadora!$F$11,DATE(YEAR(Calculadora!$B$16),MONTH(Calculadora!$B$16)+A426-1,DAY(Calculadora!$B$16)),"")</f>
        <v/>
      </c>
      <c r="C426" t="str">
        <f>IF(A426&lt;=Calculadora!$F$11,F425,"")</f>
        <v/>
      </c>
      <c r="D426" t="str">
        <f>IF(A426&lt;=Calculadora!$F$11,IF(Calculadora!$F$13=1,IF(MOD(A426-1,Calculadora!$F$12)=0,Calculadora!$B$7,0),IF(MOD(A426,Calculadora!$F$12)=0,Calculadora!$B$7,0)),"")</f>
        <v/>
      </c>
      <c r="E426" t="str">
        <f>IF(A426&lt;=Calculadora!$F$11,IF(Calculadora!$F$13=1,(C426+D426)*Calculadora!$F$9,C426*Calculadora!$F$9),"")</f>
        <v/>
      </c>
      <c r="F426" t="str">
        <f>IF(A426&lt;=Calculadora!$F$11,IF(Calculadora!$F$13=1,C426+D426+E426,C426+E426+D426),"")</f>
        <v/>
      </c>
      <c r="G426" t="str">
        <f>IF(A426&lt;=Calculadora!$F$11,G425+D426,"")</f>
        <v/>
      </c>
      <c r="H426" t="str">
        <f>IF(A426&lt;=Calculadora!$F$11,F426-G426,"")</f>
        <v/>
      </c>
      <c r="I426" t="str">
        <f>IF(A426&lt;=Calculadora!$F$11,ROUNDUP(A426/12,0),"")</f>
        <v/>
      </c>
      <c r="J426" t="str">
        <f>IF(A426&lt;=Calculadora!$F$11,IF(AND(Calculadora!$B$14&gt;0,F426&gt;=Calculadora!$B$14),1,""),"")</f>
        <v/>
      </c>
    </row>
    <row r="427" spans="1:10" x14ac:dyDescent="0.3">
      <c r="A427">
        <v>405</v>
      </c>
      <c r="B427" t="str">
        <f>IF(A427&lt;=Calculadora!$F$11,DATE(YEAR(Calculadora!$B$16),MONTH(Calculadora!$B$16)+A427-1,DAY(Calculadora!$B$16)),"")</f>
        <v/>
      </c>
      <c r="C427" t="str">
        <f>IF(A427&lt;=Calculadora!$F$11,F426,"")</f>
        <v/>
      </c>
      <c r="D427" t="str">
        <f>IF(A427&lt;=Calculadora!$F$11,IF(Calculadora!$F$13=1,IF(MOD(A427-1,Calculadora!$F$12)=0,Calculadora!$B$7,0),IF(MOD(A427,Calculadora!$F$12)=0,Calculadora!$B$7,0)),"")</f>
        <v/>
      </c>
      <c r="E427" t="str">
        <f>IF(A427&lt;=Calculadora!$F$11,IF(Calculadora!$F$13=1,(C427+D427)*Calculadora!$F$9,C427*Calculadora!$F$9),"")</f>
        <v/>
      </c>
      <c r="F427" t="str">
        <f>IF(A427&lt;=Calculadora!$F$11,IF(Calculadora!$F$13=1,C427+D427+E427,C427+E427+D427),"")</f>
        <v/>
      </c>
      <c r="G427" t="str">
        <f>IF(A427&lt;=Calculadora!$F$11,G426+D427,"")</f>
        <v/>
      </c>
      <c r="H427" t="str">
        <f>IF(A427&lt;=Calculadora!$F$11,F427-G427,"")</f>
        <v/>
      </c>
      <c r="I427" t="str">
        <f>IF(A427&lt;=Calculadora!$F$11,ROUNDUP(A427/12,0),"")</f>
        <v/>
      </c>
      <c r="J427" t="str">
        <f>IF(A427&lt;=Calculadora!$F$11,IF(AND(Calculadora!$B$14&gt;0,F427&gt;=Calculadora!$B$14),1,""),"")</f>
        <v/>
      </c>
    </row>
    <row r="428" spans="1:10" x14ac:dyDescent="0.3">
      <c r="A428">
        <v>406</v>
      </c>
      <c r="B428" t="str">
        <f>IF(A428&lt;=Calculadora!$F$11,DATE(YEAR(Calculadora!$B$16),MONTH(Calculadora!$B$16)+A428-1,DAY(Calculadora!$B$16)),"")</f>
        <v/>
      </c>
      <c r="C428" t="str">
        <f>IF(A428&lt;=Calculadora!$F$11,F427,"")</f>
        <v/>
      </c>
      <c r="D428" t="str">
        <f>IF(A428&lt;=Calculadora!$F$11,IF(Calculadora!$F$13=1,IF(MOD(A428-1,Calculadora!$F$12)=0,Calculadora!$B$7,0),IF(MOD(A428,Calculadora!$F$12)=0,Calculadora!$B$7,0)),"")</f>
        <v/>
      </c>
      <c r="E428" t="str">
        <f>IF(A428&lt;=Calculadora!$F$11,IF(Calculadora!$F$13=1,(C428+D428)*Calculadora!$F$9,C428*Calculadora!$F$9),"")</f>
        <v/>
      </c>
      <c r="F428" t="str">
        <f>IF(A428&lt;=Calculadora!$F$11,IF(Calculadora!$F$13=1,C428+D428+E428,C428+E428+D428),"")</f>
        <v/>
      </c>
      <c r="G428" t="str">
        <f>IF(A428&lt;=Calculadora!$F$11,G427+D428,"")</f>
        <v/>
      </c>
      <c r="H428" t="str">
        <f>IF(A428&lt;=Calculadora!$F$11,F428-G428,"")</f>
        <v/>
      </c>
      <c r="I428" t="str">
        <f>IF(A428&lt;=Calculadora!$F$11,ROUNDUP(A428/12,0),"")</f>
        <v/>
      </c>
      <c r="J428" t="str">
        <f>IF(A428&lt;=Calculadora!$F$11,IF(AND(Calculadora!$B$14&gt;0,F428&gt;=Calculadora!$B$14),1,""),"")</f>
        <v/>
      </c>
    </row>
    <row r="429" spans="1:10" x14ac:dyDescent="0.3">
      <c r="A429">
        <v>407</v>
      </c>
      <c r="B429" t="str">
        <f>IF(A429&lt;=Calculadora!$F$11,DATE(YEAR(Calculadora!$B$16),MONTH(Calculadora!$B$16)+A429-1,DAY(Calculadora!$B$16)),"")</f>
        <v/>
      </c>
      <c r="C429" t="str">
        <f>IF(A429&lt;=Calculadora!$F$11,F428,"")</f>
        <v/>
      </c>
      <c r="D429" t="str">
        <f>IF(A429&lt;=Calculadora!$F$11,IF(Calculadora!$F$13=1,IF(MOD(A429-1,Calculadora!$F$12)=0,Calculadora!$B$7,0),IF(MOD(A429,Calculadora!$F$12)=0,Calculadora!$B$7,0)),"")</f>
        <v/>
      </c>
      <c r="E429" t="str">
        <f>IF(A429&lt;=Calculadora!$F$11,IF(Calculadora!$F$13=1,(C429+D429)*Calculadora!$F$9,C429*Calculadora!$F$9),"")</f>
        <v/>
      </c>
      <c r="F429" t="str">
        <f>IF(A429&lt;=Calculadora!$F$11,IF(Calculadora!$F$13=1,C429+D429+E429,C429+E429+D429),"")</f>
        <v/>
      </c>
      <c r="G429" t="str">
        <f>IF(A429&lt;=Calculadora!$F$11,G428+D429,"")</f>
        <v/>
      </c>
      <c r="H429" t="str">
        <f>IF(A429&lt;=Calculadora!$F$11,F429-G429,"")</f>
        <v/>
      </c>
      <c r="I429" t="str">
        <f>IF(A429&lt;=Calculadora!$F$11,ROUNDUP(A429/12,0),"")</f>
        <v/>
      </c>
      <c r="J429" t="str">
        <f>IF(A429&lt;=Calculadora!$F$11,IF(AND(Calculadora!$B$14&gt;0,F429&gt;=Calculadora!$B$14),1,""),"")</f>
        <v/>
      </c>
    </row>
    <row r="430" spans="1:10" x14ac:dyDescent="0.3">
      <c r="A430">
        <v>408</v>
      </c>
      <c r="B430" t="str">
        <f>IF(A430&lt;=Calculadora!$F$11,DATE(YEAR(Calculadora!$B$16),MONTH(Calculadora!$B$16)+A430-1,DAY(Calculadora!$B$16)),"")</f>
        <v/>
      </c>
      <c r="C430" t="str">
        <f>IF(A430&lt;=Calculadora!$F$11,F429,"")</f>
        <v/>
      </c>
      <c r="D430" t="str">
        <f>IF(A430&lt;=Calculadora!$F$11,IF(Calculadora!$F$13=1,IF(MOD(A430-1,Calculadora!$F$12)=0,Calculadora!$B$7,0),IF(MOD(A430,Calculadora!$F$12)=0,Calculadora!$B$7,0)),"")</f>
        <v/>
      </c>
      <c r="E430" t="str">
        <f>IF(A430&lt;=Calculadora!$F$11,IF(Calculadora!$F$13=1,(C430+D430)*Calculadora!$F$9,C430*Calculadora!$F$9),"")</f>
        <v/>
      </c>
      <c r="F430" t="str">
        <f>IF(A430&lt;=Calculadora!$F$11,IF(Calculadora!$F$13=1,C430+D430+E430,C430+E430+D430),"")</f>
        <v/>
      </c>
      <c r="G430" t="str">
        <f>IF(A430&lt;=Calculadora!$F$11,G429+D430,"")</f>
        <v/>
      </c>
      <c r="H430" t="str">
        <f>IF(A430&lt;=Calculadora!$F$11,F430-G430,"")</f>
        <v/>
      </c>
      <c r="I430" t="str">
        <f>IF(A430&lt;=Calculadora!$F$11,ROUNDUP(A430/12,0),"")</f>
        <v/>
      </c>
      <c r="J430" t="str">
        <f>IF(A430&lt;=Calculadora!$F$11,IF(AND(Calculadora!$B$14&gt;0,F430&gt;=Calculadora!$B$14),1,""),"")</f>
        <v/>
      </c>
    </row>
    <row r="431" spans="1:10" x14ac:dyDescent="0.3">
      <c r="A431">
        <v>409</v>
      </c>
      <c r="B431" t="str">
        <f>IF(A431&lt;=Calculadora!$F$11,DATE(YEAR(Calculadora!$B$16),MONTH(Calculadora!$B$16)+A431-1,DAY(Calculadora!$B$16)),"")</f>
        <v/>
      </c>
      <c r="C431" t="str">
        <f>IF(A431&lt;=Calculadora!$F$11,F430,"")</f>
        <v/>
      </c>
      <c r="D431" t="str">
        <f>IF(A431&lt;=Calculadora!$F$11,IF(Calculadora!$F$13=1,IF(MOD(A431-1,Calculadora!$F$12)=0,Calculadora!$B$7,0),IF(MOD(A431,Calculadora!$F$12)=0,Calculadora!$B$7,0)),"")</f>
        <v/>
      </c>
      <c r="E431" t="str">
        <f>IF(A431&lt;=Calculadora!$F$11,IF(Calculadora!$F$13=1,(C431+D431)*Calculadora!$F$9,C431*Calculadora!$F$9),"")</f>
        <v/>
      </c>
      <c r="F431" t="str">
        <f>IF(A431&lt;=Calculadora!$F$11,IF(Calculadora!$F$13=1,C431+D431+E431,C431+E431+D431),"")</f>
        <v/>
      </c>
      <c r="G431" t="str">
        <f>IF(A431&lt;=Calculadora!$F$11,G430+D431,"")</f>
        <v/>
      </c>
      <c r="H431" t="str">
        <f>IF(A431&lt;=Calculadora!$F$11,F431-G431,"")</f>
        <v/>
      </c>
      <c r="I431" t="str">
        <f>IF(A431&lt;=Calculadora!$F$11,ROUNDUP(A431/12,0),"")</f>
        <v/>
      </c>
      <c r="J431" t="str">
        <f>IF(A431&lt;=Calculadora!$F$11,IF(AND(Calculadora!$B$14&gt;0,F431&gt;=Calculadora!$B$14),1,""),"")</f>
        <v/>
      </c>
    </row>
    <row r="432" spans="1:10" x14ac:dyDescent="0.3">
      <c r="A432">
        <v>410</v>
      </c>
      <c r="B432" t="str">
        <f>IF(A432&lt;=Calculadora!$F$11,DATE(YEAR(Calculadora!$B$16),MONTH(Calculadora!$B$16)+A432-1,DAY(Calculadora!$B$16)),"")</f>
        <v/>
      </c>
      <c r="C432" t="str">
        <f>IF(A432&lt;=Calculadora!$F$11,F431,"")</f>
        <v/>
      </c>
      <c r="D432" t="str">
        <f>IF(A432&lt;=Calculadora!$F$11,IF(Calculadora!$F$13=1,IF(MOD(A432-1,Calculadora!$F$12)=0,Calculadora!$B$7,0),IF(MOD(A432,Calculadora!$F$12)=0,Calculadora!$B$7,0)),"")</f>
        <v/>
      </c>
      <c r="E432" t="str">
        <f>IF(A432&lt;=Calculadora!$F$11,IF(Calculadora!$F$13=1,(C432+D432)*Calculadora!$F$9,C432*Calculadora!$F$9),"")</f>
        <v/>
      </c>
      <c r="F432" t="str">
        <f>IF(A432&lt;=Calculadora!$F$11,IF(Calculadora!$F$13=1,C432+D432+E432,C432+E432+D432),"")</f>
        <v/>
      </c>
      <c r="G432" t="str">
        <f>IF(A432&lt;=Calculadora!$F$11,G431+D432,"")</f>
        <v/>
      </c>
      <c r="H432" t="str">
        <f>IF(A432&lt;=Calculadora!$F$11,F432-G432,"")</f>
        <v/>
      </c>
      <c r="I432" t="str">
        <f>IF(A432&lt;=Calculadora!$F$11,ROUNDUP(A432/12,0),"")</f>
        <v/>
      </c>
      <c r="J432" t="str">
        <f>IF(A432&lt;=Calculadora!$F$11,IF(AND(Calculadora!$B$14&gt;0,F432&gt;=Calculadora!$B$14),1,""),"")</f>
        <v/>
      </c>
    </row>
    <row r="433" spans="1:10" x14ac:dyDescent="0.3">
      <c r="A433">
        <v>411</v>
      </c>
      <c r="B433" t="str">
        <f>IF(A433&lt;=Calculadora!$F$11,DATE(YEAR(Calculadora!$B$16),MONTH(Calculadora!$B$16)+A433-1,DAY(Calculadora!$B$16)),"")</f>
        <v/>
      </c>
      <c r="C433" t="str">
        <f>IF(A433&lt;=Calculadora!$F$11,F432,"")</f>
        <v/>
      </c>
      <c r="D433" t="str">
        <f>IF(A433&lt;=Calculadora!$F$11,IF(Calculadora!$F$13=1,IF(MOD(A433-1,Calculadora!$F$12)=0,Calculadora!$B$7,0),IF(MOD(A433,Calculadora!$F$12)=0,Calculadora!$B$7,0)),"")</f>
        <v/>
      </c>
      <c r="E433" t="str">
        <f>IF(A433&lt;=Calculadora!$F$11,IF(Calculadora!$F$13=1,(C433+D433)*Calculadora!$F$9,C433*Calculadora!$F$9),"")</f>
        <v/>
      </c>
      <c r="F433" t="str">
        <f>IF(A433&lt;=Calculadora!$F$11,IF(Calculadora!$F$13=1,C433+D433+E433,C433+E433+D433),"")</f>
        <v/>
      </c>
      <c r="G433" t="str">
        <f>IF(A433&lt;=Calculadora!$F$11,G432+D433,"")</f>
        <v/>
      </c>
      <c r="H433" t="str">
        <f>IF(A433&lt;=Calculadora!$F$11,F433-G433,"")</f>
        <v/>
      </c>
      <c r="I433" t="str">
        <f>IF(A433&lt;=Calculadora!$F$11,ROUNDUP(A433/12,0),"")</f>
        <v/>
      </c>
      <c r="J433" t="str">
        <f>IF(A433&lt;=Calculadora!$F$11,IF(AND(Calculadora!$B$14&gt;0,F433&gt;=Calculadora!$B$14),1,""),"")</f>
        <v/>
      </c>
    </row>
    <row r="434" spans="1:10" x14ac:dyDescent="0.3">
      <c r="A434">
        <v>412</v>
      </c>
      <c r="B434" t="str">
        <f>IF(A434&lt;=Calculadora!$F$11,DATE(YEAR(Calculadora!$B$16),MONTH(Calculadora!$B$16)+A434-1,DAY(Calculadora!$B$16)),"")</f>
        <v/>
      </c>
      <c r="C434" t="str">
        <f>IF(A434&lt;=Calculadora!$F$11,F433,"")</f>
        <v/>
      </c>
      <c r="D434" t="str">
        <f>IF(A434&lt;=Calculadora!$F$11,IF(Calculadora!$F$13=1,IF(MOD(A434-1,Calculadora!$F$12)=0,Calculadora!$B$7,0),IF(MOD(A434,Calculadora!$F$12)=0,Calculadora!$B$7,0)),"")</f>
        <v/>
      </c>
      <c r="E434" t="str">
        <f>IF(A434&lt;=Calculadora!$F$11,IF(Calculadora!$F$13=1,(C434+D434)*Calculadora!$F$9,C434*Calculadora!$F$9),"")</f>
        <v/>
      </c>
      <c r="F434" t="str">
        <f>IF(A434&lt;=Calculadora!$F$11,IF(Calculadora!$F$13=1,C434+D434+E434,C434+E434+D434),"")</f>
        <v/>
      </c>
      <c r="G434" t="str">
        <f>IF(A434&lt;=Calculadora!$F$11,G433+D434,"")</f>
        <v/>
      </c>
      <c r="H434" t="str">
        <f>IF(A434&lt;=Calculadora!$F$11,F434-G434,"")</f>
        <v/>
      </c>
      <c r="I434" t="str">
        <f>IF(A434&lt;=Calculadora!$F$11,ROUNDUP(A434/12,0),"")</f>
        <v/>
      </c>
      <c r="J434" t="str">
        <f>IF(A434&lt;=Calculadora!$F$11,IF(AND(Calculadora!$B$14&gt;0,F434&gt;=Calculadora!$B$14),1,""),"")</f>
        <v/>
      </c>
    </row>
    <row r="435" spans="1:10" x14ac:dyDescent="0.3">
      <c r="A435">
        <v>413</v>
      </c>
      <c r="B435" t="str">
        <f>IF(A435&lt;=Calculadora!$F$11,DATE(YEAR(Calculadora!$B$16),MONTH(Calculadora!$B$16)+A435-1,DAY(Calculadora!$B$16)),"")</f>
        <v/>
      </c>
      <c r="C435" t="str">
        <f>IF(A435&lt;=Calculadora!$F$11,F434,"")</f>
        <v/>
      </c>
      <c r="D435" t="str">
        <f>IF(A435&lt;=Calculadora!$F$11,IF(Calculadora!$F$13=1,IF(MOD(A435-1,Calculadora!$F$12)=0,Calculadora!$B$7,0),IF(MOD(A435,Calculadora!$F$12)=0,Calculadora!$B$7,0)),"")</f>
        <v/>
      </c>
      <c r="E435" t="str">
        <f>IF(A435&lt;=Calculadora!$F$11,IF(Calculadora!$F$13=1,(C435+D435)*Calculadora!$F$9,C435*Calculadora!$F$9),"")</f>
        <v/>
      </c>
      <c r="F435" t="str">
        <f>IF(A435&lt;=Calculadora!$F$11,IF(Calculadora!$F$13=1,C435+D435+E435,C435+E435+D435),"")</f>
        <v/>
      </c>
      <c r="G435" t="str">
        <f>IF(A435&lt;=Calculadora!$F$11,G434+D435,"")</f>
        <v/>
      </c>
      <c r="H435" t="str">
        <f>IF(A435&lt;=Calculadora!$F$11,F435-G435,"")</f>
        <v/>
      </c>
      <c r="I435" t="str">
        <f>IF(A435&lt;=Calculadora!$F$11,ROUNDUP(A435/12,0),"")</f>
        <v/>
      </c>
      <c r="J435" t="str">
        <f>IF(A435&lt;=Calculadora!$F$11,IF(AND(Calculadora!$B$14&gt;0,F435&gt;=Calculadora!$B$14),1,""),"")</f>
        <v/>
      </c>
    </row>
    <row r="436" spans="1:10" x14ac:dyDescent="0.3">
      <c r="A436">
        <v>414</v>
      </c>
      <c r="B436" t="str">
        <f>IF(A436&lt;=Calculadora!$F$11,DATE(YEAR(Calculadora!$B$16),MONTH(Calculadora!$B$16)+A436-1,DAY(Calculadora!$B$16)),"")</f>
        <v/>
      </c>
      <c r="C436" t="str">
        <f>IF(A436&lt;=Calculadora!$F$11,F435,"")</f>
        <v/>
      </c>
      <c r="D436" t="str">
        <f>IF(A436&lt;=Calculadora!$F$11,IF(Calculadora!$F$13=1,IF(MOD(A436-1,Calculadora!$F$12)=0,Calculadora!$B$7,0),IF(MOD(A436,Calculadora!$F$12)=0,Calculadora!$B$7,0)),"")</f>
        <v/>
      </c>
      <c r="E436" t="str">
        <f>IF(A436&lt;=Calculadora!$F$11,IF(Calculadora!$F$13=1,(C436+D436)*Calculadora!$F$9,C436*Calculadora!$F$9),"")</f>
        <v/>
      </c>
      <c r="F436" t="str">
        <f>IF(A436&lt;=Calculadora!$F$11,IF(Calculadora!$F$13=1,C436+D436+E436,C436+E436+D436),"")</f>
        <v/>
      </c>
      <c r="G436" t="str">
        <f>IF(A436&lt;=Calculadora!$F$11,G435+D436,"")</f>
        <v/>
      </c>
      <c r="H436" t="str">
        <f>IF(A436&lt;=Calculadora!$F$11,F436-G436,"")</f>
        <v/>
      </c>
      <c r="I436" t="str">
        <f>IF(A436&lt;=Calculadora!$F$11,ROUNDUP(A436/12,0),"")</f>
        <v/>
      </c>
      <c r="J436" t="str">
        <f>IF(A436&lt;=Calculadora!$F$11,IF(AND(Calculadora!$B$14&gt;0,F436&gt;=Calculadora!$B$14),1,""),"")</f>
        <v/>
      </c>
    </row>
    <row r="437" spans="1:10" x14ac:dyDescent="0.3">
      <c r="A437">
        <v>415</v>
      </c>
      <c r="B437" t="str">
        <f>IF(A437&lt;=Calculadora!$F$11,DATE(YEAR(Calculadora!$B$16),MONTH(Calculadora!$B$16)+A437-1,DAY(Calculadora!$B$16)),"")</f>
        <v/>
      </c>
      <c r="C437" t="str">
        <f>IF(A437&lt;=Calculadora!$F$11,F436,"")</f>
        <v/>
      </c>
      <c r="D437" t="str">
        <f>IF(A437&lt;=Calculadora!$F$11,IF(Calculadora!$F$13=1,IF(MOD(A437-1,Calculadora!$F$12)=0,Calculadora!$B$7,0),IF(MOD(A437,Calculadora!$F$12)=0,Calculadora!$B$7,0)),"")</f>
        <v/>
      </c>
      <c r="E437" t="str">
        <f>IF(A437&lt;=Calculadora!$F$11,IF(Calculadora!$F$13=1,(C437+D437)*Calculadora!$F$9,C437*Calculadora!$F$9),"")</f>
        <v/>
      </c>
      <c r="F437" t="str">
        <f>IF(A437&lt;=Calculadora!$F$11,IF(Calculadora!$F$13=1,C437+D437+E437,C437+E437+D437),"")</f>
        <v/>
      </c>
      <c r="G437" t="str">
        <f>IF(A437&lt;=Calculadora!$F$11,G436+D437,"")</f>
        <v/>
      </c>
      <c r="H437" t="str">
        <f>IF(A437&lt;=Calculadora!$F$11,F437-G437,"")</f>
        <v/>
      </c>
      <c r="I437" t="str">
        <f>IF(A437&lt;=Calculadora!$F$11,ROUNDUP(A437/12,0),"")</f>
        <v/>
      </c>
      <c r="J437" t="str">
        <f>IF(A437&lt;=Calculadora!$F$11,IF(AND(Calculadora!$B$14&gt;0,F437&gt;=Calculadora!$B$14),1,""),"")</f>
        <v/>
      </c>
    </row>
    <row r="438" spans="1:10" x14ac:dyDescent="0.3">
      <c r="A438">
        <v>416</v>
      </c>
      <c r="B438" t="str">
        <f>IF(A438&lt;=Calculadora!$F$11,DATE(YEAR(Calculadora!$B$16),MONTH(Calculadora!$B$16)+A438-1,DAY(Calculadora!$B$16)),"")</f>
        <v/>
      </c>
      <c r="C438" t="str">
        <f>IF(A438&lt;=Calculadora!$F$11,F437,"")</f>
        <v/>
      </c>
      <c r="D438" t="str">
        <f>IF(A438&lt;=Calculadora!$F$11,IF(Calculadora!$F$13=1,IF(MOD(A438-1,Calculadora!$F$12)=0,Calculadora!$B$7,0),IF(MOD(A438,Calculadora!$F$12)=0,Calculadora!$B$7,0)),"")</f>
        <v/>
      </c>
      <c r="E438" t="str">
        <f>IF(A438&lt;=Calculadora!$F$11,IF(Calculadora!$F$13=1,(C438+D438)*Calculadora!$F$9,C438*Calculadora!$F$9),"")</f>
        <v/>
      </c>
      <c r="F438" t="str">
        <f>IF(A438&lt;=Calculadora!$F$11,IF(Calculadora!$F$13=1,C438+D438+E438,C438+E438+D438),"")</f>
        <v/>
      </c>
      <c r="G438" t="str">
        <f>IF(A438&lt;=Calculadora!$F$11,G437+D438,"")</f>
        <v/>
      </c>
      <c r="H438" t="str">
        <f>IF(A438&lt;=Calculadora!$F$11,F438-G438,"")</f>
        <v/>
      </c>
      <c r="I438" t="str">
        <f>IF(A438&lt;=Calculadora!$F$11,ROUNDUP(A438/12,0),"")</f>
        <v/>
      </c>
      <c r="J438" t="str">
        <f>IF(A438&lt;=Calculadora!$F$11,IF(AND(Calculadora!$B$14&gt;0,F438&gt;=Calculadora!$B$14),1,""),"")</f>
        <v/>
      </c>
    </row>
    <row r="439" spans="1:10" x14ac:dyDescent="0.3">
      <c r="A439">
        <v>417</v>
      </c>
      <c r="B439" t="str">
        <f>IF(A439&lt;=Calculadora!$F$11,DATE(YEAR(Calculadora!$B$16),MONTH(Calculadora!$B$16)+A439-1,DAY(Calculadora!$B$16)),"")</f>
        <v/>
      </c>
      <c r="C439" t="str">
        <f>IF(A439&lt;=Calculadora!$F$11,F438,"")</f>
        <v/>
      </c>
      <c r="D439" t="str">
        <f>IF(A439&lt;=Calculadora!$F$11,IF(Calculadora!$F$13=1,IF(MOD(A439-1,Calculadora!$F$12)=0,Calculadora!$B$7,0),IF(MOD(A439,Calculadora!$F$12)=0,Calculadora!$B$7,0)),"")</f>
        <v/>
      </c>
      <c r="E439" t="str">
        <f>IF(A439&lt;=Calculadora!$F$11,IF(Calculadora!$F$13=1,(C439+D439)*Calculadora!$F$9,C439*Calculadora!$F$9),"")</f>
        <v/>
      </c>
      <c r="F439" t="str">
        <f>IF(A439&lt;=Calculadora!$F$11,IF(Calculadora!$F$13=1,C439+D439+E439,C439+E439+D439),"")</f>
        <v/>
      </c>
      <c r="G439" t="str">
        <f>IF(A439&lt;=Calculadora!$F$11,G438+D439,"")</f>
        <v/>
      </c>
      <c r="H439" t="str">
        <f>IF(A439&lt;=Calculadora!$F$11,F439-G439,"")</f>
        <v/>
      </c>
      <c r="I439" t="str">
        <f>IF(A439&lt;=Calculadora!$F$11,ROUNDUP(A439/12,0),"")</f>
        <v/>
      </c>
      <c r="J439" t="str">
        <f>IF(A439&lt;=Calculadora!$F$11,IF(AND(Calculadora!$B$14&gt;0,F439&gt;=Calculadora!$B$14),1,""),"")</f>
        <v/>
      </c>
    </row>
    <row r="440" spans="1:10" x14ac:dyDescent="0.3">
      <c r="A440">
        <v>418</v>
      </c>
      <c r="B440" t="str">
        <f>IF(A440&lt;=Calculadora!$F$11,DATE(YEAR(Calculadora!$B$16),MONTH(Calculadora!$B$16)+A440-1,DAY(Calculadora!$B$16)),"")</f>
        <v/>
      </c>
      <c r="C440" t="str">
        <f>IF(A440&lt;=Calculadora!$F$11,F439,"")</f>
        <v/>
      </c>
      <c r="D440" t="str">
        <f>IF(A440&lt;=Calculadora!$F$11,IF(Calculadora!$F$13=1,IF(MOD(A440-1,Calculadora!$F$12)=0,Calculadora!$B$7,0),IF(MOD(A440,Calculadora!$F$12)=0,Calculadora!$B$7,0)),"")</f>
        <v/>
      </c>
      <c r="E440" t="str">
        <f>IF(A440&lt;=Calculadora!$F$11,IF(Calculadora!$F$13=1,(C440+D440)*Calculadora!$F$9,C440*Calculadora!$F$9),"")</f>
        <v/>
      </c>
      <c r="F440" t="str">
        <f>IF(A440&lt;=Calculadora!$F$11,IF(Calculadora!$F$13=1,C440+D440+E440,C440+E440+D440),"")</f>
        <v/>
      </c>
      <c r="G440" t="str">
        <f>IF(A440&lt;=Calculadora!$F$11,G439+D440,"")</f>
        <v/>
      </c>
      <c r="H440" t="str">
        <f>IF(A440&lt;=Calculadora!$F$11,F440-G440,"")</f>
        <v/>
      </c>
      <c r="I440" t="str">
        <f>IF(A440&lt;=Calculadora!$F$11,ROUNDUP(A440/12,0),"")</f>
        <v/>
      </c>
      <c r="J440" t="str">
        <f>IF(A440&lt;=Calculadora!$F$11,IF(AND(Calculadora!$B$14&gt;0,F440&gt;=Calculadora!$B$14),1,""),"")</f>
        <v/>
      </c>
    </row>
    <row r="441" spans="1:10" x14ac:dyDescent="0.3">
      <c r="A441">
        <v>419</v>
      </c>
      <c r="B441" t="str">
        <f>IF(A441&lt;=Calculadora!$F$11,DATE(YEAR(Calculadora!$B$16),MONTH(Calculadora!$B$16)+A441-1,DAY(Calculadora!$B$16)),"")</f>
        <v/>
      </c>
      <c r="C441" t="str">
        <f>IF(A441&lt;=Calculadora!$F$11,F440,"")</f>
        <v/>
      </c>
      <c r="D441" t="str">
        <f>IF(A441&lt;=Calculadora!$F$11,IF(Calculadora!$F$13=1,IF(MOD(A441-1,Calculadora!$F$12)=0,Calculadora!$B$7,0),IF(MOD(A441,Calculadora!$F$12)=0,Calculadora!$B$7,0)),"")</f>
        <v/>
      </c>
      <c r="E441" t="str">
        <f>IF(A441&lt;=Calculadora!$F$11,IF(Calculadora!$F$13=1,(C441+D441)*Calculadora!$F$9,C441*Calculadora!$F$9),"")</f>
        <v/>
      </c>
      <c r="F441" t="str">
        <f>IF(A441&lt;=Calculadora!$F$11,IF(Calculadora!$F$13=1,C441+D441+E441,C441+E441+D441),"")</f>
        <v/>
      </c>
      <c r="G441" t="str">
        <f>IF(A441&lt;=Calculadora!$F$11,G440+D441,"")</f>
        <v/>
      </c>
      <c r="H441" t="str">
        <f>IF(A441&lt;=Calculadora!$F$11,F441-G441,"")</f>
        <v/>
      </c>
      <c r="I441" t="str">
        <f>IF(A441&lt;=Calculadora!$F$11,ROUNDUP(A441/12,0),"")</f>
        <v/>
      </c>
      <c r="J441" t="str">
        <f>IF(A441&lt;=Calculadora!$F$11,IF(AND(Calculadora!$B$14&gt;0,F441&gt;=Calculadora!$B$14),1,""),"")</f>
        <v/>
      </c>
    </row>
    <row r="442" spans="1:10" x14ac:dyDescent="0.3">
      <c r="A442">
        <v>420</v>
      </c>
      <c r="B442" t="str">
        <f>IF(A442&lt;=Calculadora!$F$11,DATE(YEAR(Calculadora!$B$16),MONTH(Calculadora!$B$16)+A442-1,DAY(Calculadora!$B$16)),"")</f>
        <v/>
      </c>
      <c r="C442" t="str">
        <f>IF(A442&lt;=Calculadora!$F$11,F441,"")</f>
        <v/>
      </c>
      <c r="D442" t="str">
        <f>IF(A442&lt;=Calculadora!$F$11,IF(Calculadora!$F$13=1,IF(MOD(A442-1,Calculadora!$F$12)=0,Calculadora!$B$7,0),IF(MOD(A442,Calculadora!$F$12)=0,Calculadora!$B$7,0)),"")</f>
        <v/>
      </c>
      <c r="E442" t="str">
        <f>IF(A442&lt;=Calculadora!$F$11,IF(Calculadora!$F$13=1,(C442+D442)*Calculadora!$F$9,C442*Calculadora!$F$9),"")</f>
        <v/>
      </c>
      <c r="F442" t="str">
        <f>IF(A442&lt;=Calculadora!$F$11,IF(Calculadora!$F$13=1,C442+D442+E442,C442+E442+D442),"")</f>
        <v/>
      </c>
      <c r="G442" t="str">
        <f>IF(A442&lt;=Calculadora!$F$11,G441+D442,"")</f>
        <v/>
      </c>
      <c r="H442" t="str">
        <f>IF(A442&lt;=Calculadora!$F$11,F442-G442,"")</f>
        <v/>
      </c>
      <c r="I442" t="str">
        <f>IF(A442&lt;=Calculadora!$F$11,ROUNDUP(A442/12,0),"")</f>
        <v/>
      </c>
      <c r="J442" t="str">
        <f>IF(A442&lt;=Calculadora!$F$11,IF(AND(Calculadora!$B$14&gt;0,F442&gt;=Calculadora!$B$14),1,""),"")</f>
        <v/>
      </c>
    </row>
    <row r="443" spans="1:10" x14ac:dyDescent="0.3">
      <c r="A443">
        <v>421</v>
      </c>
      <c r="B443" t="str">
        <f>IF(A443&lt;=Calculadora!$F$11,DATE(YEAR(Calculadora!$B$16),MONTH(Calculadora!$B$16)+A443-1,DAY(Calculadora!$B$16)),"")</f>
        <v/>
      </c>
      <c r="C443" t="str">
        <f>IF(A443&lt;=Calculadora!$F$11,F442,"")</f>
        <v/>
      </c>
      <c r="D443" t="str">
        <f>IF(A443&lt;=Calculadora!$F$11,IF(Calculadora!$F$13=1,IF(MOD(A443-1,Calculadora!$F$12)=0,Calculadora!$B$7,0),IF(MOD(A443,Calculadora!$F$12)=0,Calculadora!$B$7,0)),"")</f>
        <v/>
      </c>
      <c r="E443" t="str">
        <f>IF(A443&lt;=Calculadora!$F$11,IF(Calculadora!$F$13=1,(C443+D443)*Calculadora!$F$9,C443*Calculadora!$F$9),"")</f>
        <v/>
      </c>
      <c r="F443" t="str">
        <f>IF(A443&lt;=Calculadora!$F$11,IF(Calculadora!$F$13=1,C443+D443+E443,C443+E443+D443),"")</f>
        <v/>
      </c>
      <c r="G443" t="str">
        <f>IF(A443&lt;=Calculadora!$F$11,G442+D443,"")</f>
        <v/>
      </c>
      <c r="H443" t="str">
        <f>IF(A443&lt;=Calculadora!$F$11,F443-G443,"")</f>
        <v/>
      </c>
      <c r="I443" t="str">
        <f>IF(A443&lt;=Calculadora!$F$11,ROUNDUP(A443/12,0),"")</f>
        <v/>
      </c>
      <c r="J443" t="str">
        <f>IF(A443&lt;=Calculadora!$F$11,IF(AND(Calculadora!$B$14&gt;0,F443&gt;=Calculadora!$B$14),1,""),"")</f>
        <v/>
      </c>
    </row>
    <row r="444" spans="1:10" x14ac:dyDescent="0.3">
      <c r="A444">
        <v>422</v>
      </c>
      <c r="B444" t="str">
        <f>IF(A444&lt;=Calculadora!$F$11,DATE(YEAR(Calculadora!$B$16),MONTH(Calculadora!$B$16)+A444-1,DAY(Calculadora!$B$16)),"")</f>
        <v/>
      </c>
      <c r="C444" t="str">
        <f>IF(A444&lt;=Calculadora!$F$11,F443,"")</f>
        <v/>
      </c>
      <c r="D444" t="str">
        <f>IF(A444&lt;=Calculadora!$F$11,IF(Calculadora!$F$13=1,IF(MOD(A444-1,Calculadora!$F$12)=0,Calculadora!$B$7,0),IF(MOD(A444,Calculadora!$F$12)=0,Calculadora!$B$7,0)),"")</f>
        <v/>
      </c>
      <c r="E444" t="str">
        <f>IF(A444&lt;=Calculadora!$F$11,IF(Calculadora!$F$13=1,(C444+D444)*Calculadora!$F$9,C444*Calculadora!$F$9),"")</f>
        <v/>
      </c>
      <c r="F444" t="str">
        <f>IF(A444&lt;=Calculadora!$F$11,IF(Calculadora!$F$13=1,C444+D444+E444,C444+E444+D444),"")</f>
        <v/>
      </c>
      <c r="G444" t="str">
        <f>IF(A444&lt;=Calculadora!$F$11,G443+D444,"")</f>
        <v/>
      </c>
      <c r="H444" t="str">
        <f>IF(A444&lt;=Calculadora!$F$11,F444-G444,"")</f>
        <v/>
      </c>
      <c r="I444" t="str">
        <f>IF(A444&lt;=Calculadora!$F$11,ROUNDUP(A444/12,0),"")</f>
        <v/>
      </c>
      <c r="J444" t="str">
        <f>IF(A444&lt;=Calculadora!$F$11,IF(AND(Calculadora!$B$14&gt;0,F444&gt;=Calculadora!$B$14),1,""),"")</f>
        <v/>
      </c>
    </row>
    <row r="445" spans="1:10" x14ac:dyDescent="0.3">
      <c r="A445">
        <v>423</v>
      </c>
      <c r="B445" t="str">
        <f>IF(A445&lt;=Calculadora!$F$11,DATE(YEAR(Calculadora!$B$16),MONTH(Calculadora!$B$16)+A445-1,DAY(Calculadora!$B$16)),"")</f>
        <v/>
      </c>
      <c r="C445" t="str">
        <f>IF(A445&lt;=Calculadora!$F$11,F444,"")</f>
        <v/>
      </c>
      <c r="D445" t="str">
        <f>IF(A445&lt;=Calculadora!$F$11,IF(Calculadora!$F$13=1,IF(MOD(A445-1,Calculadora!$F$12)=0,Calculadora!$B$7,0),IF(MOD(A445,Calculadora!$F$12)=0,Calculadora!$B$7,0)),"")</f>
        <v/>
      </c>
      <c r="E445" t="str">
        <f>IF(A445&lt;=Calculadora!$F$11,IF(Calculadora!$F$13=1,(C445+D445)*Calculadora!$F$9,C445*Calculadora!$F$9),"")</f>
        <v/>
      </c>
      <c r="F445" t="str">
        <f>IF(A445&lt;=Calculadora!$F$11,IF(Calculadora!$F$13=1,C445+D445+E445,C445+E445+D445),"")</f>
        <v/>
      </c>
      <c r="G445" t="str">
        <f>IF(A445&lt;=Calculadora!$F$11,G444+D445,"")</f>
        <v/>
      </c>
      <c r="H445" t="str">
        <f>IF(A445&lt;=Calculadora!$F$11,F445-G445,"")</f>
        <v/>
      </c>
      <c r="I445" t="str">
        <f>IF(A445&lt;=Calculadora!$F$11,ROUNDUP(A445/12,0),"")</f>
        <v/>
      </c>
      <c r="J445" t="str">
        <f>IF(A445&lt;=Calculadora!$F$11,IF(AND(Calculadora!$B$14&gt;0,F445&gt;=Calculadora!$B$14),1,""),"")</f>
        <v/>
      </c>
    </row>
    <row r="446" spans="1:10" x14ac:dyDescent="0.3">
      <c r="A446">
        <v>424</v>
      </c>
      <c r="B446" t="str">
        <f>IF(A446&lt;=Calculadora!$F$11,DATE(YEAR(Calculadora!$B$16),MONTH(Calculadora!$B$16)+A446-1,DAY(Calculadora!$B$16)),"")</f>
        <v/>
      </c>
      <c r="C446" t="str">
        <f>IF(A446&lt;=Calculadora!$F$11,F445,"")</f>
        <v/>
      </c>
      <c r="D446" t="str">
        <f>IF(A446&lt;=Calculadora!$F$11,IF(Calculadora!$F$13=1,IF(MOD(A446-1,Calculadora!$F$12)=0,Calculadora!$B$7,0),IF(MOD(A446,Calculadora!$F$12)=0,Calculadora!$B$7,0)),"")</f>
        <v/>
      </c>
      <c r="E446" t="str">
        <f>IF(A446&lt;=Calculadora!$F$11,IF(Calculadora!$F$13=1,(C446+D446)*Calculadora!$F$9,C446*Calculadora!$F$9),"")</f>
        <v/>
      </c>
      <c r="F446" t="str">
        <f>IF(A446&lt;=Calculadora!$F$11,IF(Calculadora!$F$13=1,C446+D446+E446,C446+E446+D446),"")</f>
        <v/>
      </c>
      <c r="G446" t="str">
        <f>IF(A446&lt;=Calculadora!$F$11,G445+D446,"")</f>
        <v/>
      </c>
      <c r="H446" t="str">
        <f>IF(A446&lt;=Calculadora!$F$11,F446-G446,"")</f>
        <v/>
      </c>
      <c r="I446" t="str">
        <f>IF(A446&lt;=Calculadora!$F$11,ROUNDUP(A446/12,0),"")</f>
        <v/>
      </c>
      <c r="J446" t="str">
        <f>IF(A446&lt;=Calculadora!$F$11,IF(AND(Calculadora!$B$14&gt;0,F446&gt;=Calculadora!$B$14),1,""),"")</f>
        <v/>
      </c>
    </row>
    <row r="447" spans="1:10" x14ac:dyDescent="0.3">
      <c r="A447">
        <v>425</v>
      </c>
      <c r="B447" t="str">
        <f>IF(A447&lt;=Calculadora!$F$11,DATE(YEAR(Calculadora!$B$16),MONTH(Calculadora!$B$16)+A447-1,DAY(Calculadora!$B$16)),"")</f>
        <v/>
      </c>
      <c r="C447" t="str">
        <f>IF(A447&lt;=Calculadora!$F$11,F446,"")</f>
        <v/>
      </c>
      <c r="D447" t="str">
        <f>IF(A447&lt;=Calculadora!$F$11,IF(Calculadora!$F$13=1,IF(MOD(A447-1,Calculadora!$F$12)=0,Calculadora!$B$7,0),IF(MOD(A447,Calculadora!$F$12)=0,Calculadora!$B$7,0)),"")</f>
        <v/>
      </c>
      <c r="E447" t="str">
        <f>IF(A447&lt;=Calculadora!$F$11,IF(Calculadora!$F$13=1,(C447+D447)*Calculadora!$F$9,C447*Calculadora!$F$9),"")</f>
        <v/>
      </c>
      <c r="F447" t="str">
        <f>IF(A447&lt;=Calculadora!$F$11,IF(Calculadora!$F$13=1,C447+D447+E447,C447+E447+D447),"")</f>
        <v/>
      </c>
      <c r="G447" t="str">
        <f>IF(A447&lt;=Calculadora!$F$11,G446+D447,"")</f>
        <v/>
      </c>
      <c r="H447" t="str">
        <f>IF(A447&lt;=Calculadora!$F$11,F447-G447,"")</f>
        <v/>
      </c>
      <c r="I447" t="str">
        <f>IF(A447&lt;=Calculadora!$F$11,ROUNDUP(A447/12,0),"")</f>
        <v/>
      </c>
      <c r="J447" t="str">
        <f>IF(A447&lt;=Calculadora!$F$11,IF(AND(Calculadora!$B$14&gt;0,F447&gt;=Calculadora!$B$14),1,""),"")</f>
        <v/>
      </c>
    </row>
    <row r="448" spans="1:10" x14ac:dyDescent="0.3">
      <c r="A448">
        <v>426</v>
      </c>
      <c r="B448" t="str">
        <f>IF(A448&lt;=Calculadora!$F$11,DATE(YEAR(Calculadora!$B$16),MONTH(Calculadora!$B$16)+A448-1,DAY(Calculadora!$B$16)),"")</f>
        <v/>
      </c>
      <c r="C448" t="str">
        <f>IF(A448&lt;=Calculadora!$F$11,F447,"")</f>
        <v/>
      </c>
      <c r="D448" t="str">
        <f>IF(A448&lt;=Calculadora!$F$11,IF(Calculadora!$F$13=1,IF(MOD(A448-1,Calculadora!$F$12)=0,Calculadora!$B$7,0),IF(MOD(A448,Calculadora!$F$12)=0,Calculadora!$B$7,0)),"")</f>
        <v/>
      </c>
      <c r="E448" t="str">
        <f>IF(A448&lt;=Calculadora!$F$11,IF(Calculadora!$F$13=1,(C448+D448)*Calculadora!$F$9,C448*Calculadora!$F$9),"")</f>
        <v/>
      </c>
      <c r="F448" t="str">
        <f>IF(A448&lt;=Calculadora!$F$11,IF(Calculadora!$F$13=1,C448+D448+E448,C448+E448+D448),"")</f>
        <v/>
      </c>
      <c r="G448" t="str">
        <f>IF(A448&lt;=Calculadora!$F$11,G447+D448,"")</f>
        <v/>
      </c>
      <c r="H448" t="str">
        <f>IF(A448&lt;=Calculadora!$F$11,F448-G448,"")</f>
        <v/>
      </c>
      <c r="I448" t="str">
        <f>IF(A448&lt;=Calculadora!$F$11,ROUNDUP(A448/12,0),"")</f>
        <v/>
      </c>
      <c r="J448" t="str">
        <f>IF(A448&lt;=Calculadora!$F$11,IF(AND(Calculadora!$B$14&gt;0,F448&gt;=Calculadora!$B$14),1,""),"")</f>
        <v/>
      </c>
    </row>
    <row r="449" spans="1:10" x14ac:dyDescent="0.3">
      <c r="A449">
        <v>427</v>
      </c>
      <c r="B449" t="str">
        <f>IF(A449&lt;=Calculadora!$F$11,DATE(YEAR(Calculadora!$B$16),MONTH(Calculadora!$B$16)+A449-1,DAY(Calculadora!$B$16)),"")</f>
        <v/>
      </c>
      <c r="C449" t="str">
        <f>IF(A449&lt;=Calculadora!$F$11,F448,"")</f>
        <v/>
      </c>
      <c r="D449" t="str">
        <f>IF(A449&lt;=Calculadora!$F$11,IF(Calculadora!$F$13=1,IF(MOD(A449-1,Calculadora!$F$12)=0,Calculadora!$B$7,0),IF(MOD(A449,Calculadora!$F$12)=0,Calculadora!$B$7,0)),"")</f>
        <v/>
      </c>
      <c r="E449" t="str">
        <f>IF(A449&lt;=Calculadora!$F$11,IF(Calculadora!$F$13=1,(C449+D449)*Calculadora!$F$9,C449*Calculadora!$F$9),"")</f>
        <v/>
      </c>
      <c r="F449" t="str">
        <f>IF(A449&lt;=Calculadora!$F$11,IF(Calculadora!$F$13=1,C449+D449+E449,C449+E449+D449),"")</f>
        <v/>
      </c>
      <c r="G449" t="str">
        <f>IF(A449&lt;=Calculadora!$F$11,G448+D449,"")</f>
        <v/>
      </c>
      <c r="H449" t="str">
        <f>IF(A449&lt;=Calculadora!$F$11,F449-G449,"")</f>
        <v/>
      </c>
      <c r="I449" t="str">
        <f>IF(A449&lt;=Calculadora!$F$11,ROUNDUP(A449/12,0),"")</f>
        <v/>
      </c>
      <c r="J449" t="str">
        <f>IF(A449&lt;=Calculadora!$F$11,IF(AND(Calculadora!$B$14&gt;0,F449&gt;=Calculadora!$B$14),1,""),"")</f>
        <v/>
      </c>
    </row>
    <row r="450" spans="1:10" x14ac:dyDescent="0.3">
      <c r="A450">
        <v>428</v>
      </c>
      <c r="B450" t="str">
        <f>IF(A450&lt;=Calculadora!$F$11,DATE(YEAR(Calculadora!$B$16),MONTH(Calculadora!$B$16)+A450-1,DAY(Calculadora!$B$16)),"")</f>
        <v/>
      </c>
      <c r="C450" t="str">
        <f>IF(A450&lt;=Calculadora!$F$11,F449,"")</f>
        <v/>
      </c>
      <c r="D450" t="str">
        <f>IF(A450&lt;=Calculadora!$F$11,IF(Calculadora!$F$13=1,IF(MOD(A450-1,Calculadora!$F$12)=0,Calculadora!$B$7,0),IF(MOD(A450,Calculadora!$F$12)=0,Calculadora!$B$7,0)),"")</f>
        <v/>
      </c>
      <c r="E450" t="str">
        <f>IF(A450&lt;=Calculadora!$F$11,IF(Calculadora!$F$13=1,(C450+D450)*Calculadora!$F$9,C450*Calculadora!$F$9),"")</f>
        <v/>
      </c>
      <c r="F450" t="str">
        <f>IF(A450&lt;=Calculadora!$F$11,IF(Calculadora!$F$13=1,C450+D450+E450,C450+E450+D450),"")</f>
        <v/>
      </c>
      <c r="G450" t="str">
        <f>IF(A450&lt;=Calculadora!$F$11,G449+D450,"")</f>
        <v/>
      </c>
      <c r="H450" t="str">
        <f>IF(A450&lt;=Calculadora!$F$11,F450-G450,"")</f>
        <v/>
      </c>
      <c r="I450" t="str">
        <f>IF(A450&lt;=Calculadora!$F$11,ROUNDUP(A450/12,0),"")</f>
        <v/>
      </c>
      <c r="J450" t="str">
        <f>IF(A450&lt;=Calculadora!$F$11,IF(AND(Calculadora!$B$14&gt;0,F450&gt;=Calculadora!$B$14),1,""),"")</f>
        <v/>
      </c>
    </row>
    <row r="451" spans="1:10" x14ac:dyDescent="0.3">
      <c r="A451">
        <v>429</v>
      </c>
      <c r="B451" t="str">
        <f>IF(A451&lt;=Calculadora!$F$11,DATE(YEAR(Calculadora!$B$16),MONTH(Calculadora!$B$16)+A451-1,DAY(Calculadora!$B$16)),"")</f>
        <v/>
      </c>
      <c r="C451" t="str">
        <f>IF(A451&lt;=Calculadora!$F$11,F450,"")</f>
        <v/>
      </c>
      <c r="D451" t="str">
        <f>IF(A451&lt;=Calculadora!$F$11,IF(Calculadora!$F$13=1,IF(MOD(A451-1,Calculadora!$F$12)=0,Calculadora!$B$7,0),IF(MOD(A451,Calculadora!$F$12)=0,Calculadora!$B$7,0)),"")</f>
        <v/>
      </c>
      <c r="E451" t="str">
        <f>IF(A451&lt;=Calculadora!$F$11,IF(Calculadora!$F$13=1,(C451+D451)*Calculadora!$F$9,C451*Calculadora!$F$9),"")</f>
        <v/>
      </c>
      <c r="F451" t="str">
        <f>IF(A451&lt;=Calculadora!$F$11,IF(Calculadora!$F$13=1,C451+D451+E451,C451+E451+D451),"")</f>
        <v/>
      </c>
      <c r="G451" t="str">
        <f>IF(A451&lt;=Calculadora!$F$11,G450+D451,"")</f>
        <v/>
      </c>
      <c r="H451" t="str">
        <f>IF(A451&lt;=Calculadora!$F$11,F451-G451,"")</f>
        <v/>
      </c>
      <c r="I451" t="str">
        <f>IF(A451&lt;=Calculadora!$F$11,ROUNDUP(A451/12,0),"")</f>
        <v/>
      </c>
      <c r="J451" t="str">
        <f>IF(A451&lt;=Calculadora!$F$11,IF(AND(Calculadora!$B$14&gt;0,F451&gt;=Calculadora!$B$14),1,""),"")</f>
        <v/>
      </c>
    </row>
    <row r="452" spans="1:10" x14ac:dyDescent="0.3">
      <c r="A452">
        <v>430</v>
      </c>
      <c r="B452" t="str">
        <f>IF(A452&lt;=Calculadora!$F$11,DATE(YEAR(Calculadora!$B$16),MONTH(Calculadora!$B$16)+A452-1,DAY(Calculadora!$B$16)),"")</f>
        <v/>
      </c>
      <c r="C452" t="str">
        <f>IF(A452&lt;=Calculadora!$F$11,F451,"")</f>
        <v/>
      </c>
      <c r="D452" t="str">
        <f>IF(A452&lt;=Calculadora!$F$11,IF(Calculadora!$F$13=1,IF(MOD(A452-1,Calculadora!$F$12)=0,Calculadora!$B$7,0),IF(MOD(A452,Calculadora!$F$12)=0,Calculadora!$B$7,0)),"")</f>
        <v/>
      </c>
      <c r="E452" t="str">
        <f>IF(A452&lt;=Calculadora!$F$11,IF(Calculadora!$F$13=1,(C452+D452)*Calculadora!$F$9,C452*Calculadora!$F$9),"")</f>
        <v/>
      </c>
      <c r="F452" t="str">
        <f>IF(A452&lt;=Calculadora!$F$11,IF(Calculadora!$F$13=1,C452+D452+E452,C452+E452+D452),"")</f>
        <v/>
      </c>
      <c r="G452" t="str">
        <f>IF(A452&lt;=Calculadora!$F$11,G451+D452,"")</f>
        <v/>
      </c>
      <c r="H452" t="str">
        <f>IF(A452&lt;=Calculadora!$F$11,F452-G452,"")</f>
        <v/>
      </c>
      <c r="I452" t="str">
        <f>IF(A452&lt;=Calculadora!$F$11,ROUNDUP(A452/12,0),"")</f>
        <v/>
      </c>
      <c r="J452" t="str">
        <f>IF(A452&lt;=Calculadora!$F$11,IF(AND(Calculadora!$B$14&gt;0,F452&gt;=Calculadora!$B$14),1,""),"")</f>
        <v/>
      </c>
    </row>
    <row r="453" spans="1:10" x14ac:dyDescent="0.3">
      <c r="A453">
        <v>431</v>
      </c>
      <c r="B453" t="str">
        <f>IF(A453&lt;=Calculadora!$F$11,DATE(YEAR(Calculadora!$B$16),MONTH(Calculadora!$B$16)+A453-1,DAY(Calculadora!$B$16)),"")</f>
        <v/>
      </c>
      <c r="C453" t="str">
        <f>IF(A453&lt;=Calculadora!$F$11,F452,"")</f>
        <v/>
      </c>
      <c r="D453" t="str">
        <f>IF(A453&lt;=Calculadora!$F$11,IF(Calculadora!$F$13=1,IF(MOD(A453-1,Calculadora!$F$12)=0,Calculadora!$B$7,0),IF(MOD(A453,Calculadora!$F$12)=0,Calculadora!$B$7,0)),"")</f>
        <v/>
      </c>
      <c r="E453" t="str">
        <f>IF(A453&lt;=Calculadora!$F$11,IF(Calculadora!$F$13=1,(C453+D453)*Calculadora!$F$9,C453*Calculadora!$F$9),"")</f>
        <v/>
      </c>
      <c r="F453" t="str">
        <f>IF(A453&lt;=Calculadora!$F$11,IF(Calculadora!$F$13=1,C453+D453+E453,C453+E453+D453),"")</f>
        <v/>
      </c>
      <c r="G453" t="str">
        <f>IF(A453&lt;=Calculadora!$F$11,G452+D453,"")</f>
        <v/>
      </c>
      <c r="H453" t="str">
        <f>IF(A453&lt;=Calculadora!$F$11,F453-G453,"")</f>
        <v/>
      </c>
      <c r="I453" t="str">
        <f>IF(A453&lt;=Calculadora!$F$11,ROUNDUP(A453/12,0),"")</f>
        <v/>
      </c>
      <c r="J453" t="str">
        <f>IF(A453&lt;=Calculadora!$F$11,IF(AND(Calculadora!$B$14&gt;0,F453&gt;=Calculadora!$B$14),1,""),"")</f>
        <v/>
      </c>
    </row>
    <row r="454" spans="1:10" x14ac:dyDescent="0.3">
      <c r="A454">
        <v>432</v>
      </c>
      <c r="B454" t="str">
        <f>IF(A454&lt;=Calculadora!$F$11,DATE(YEAR(Calculadora!$B$16),MONTH(Calculadora!$B$16)+A454-1,DAY(Calculadora!$B$16)),"")</f>
        <v/>
      </c>
      <c r="C454" t="str">
        <f>IF(A454&lt;=Calculadora!$F$11,F453,"")</f>
        <v/>
      </c>
      <c r="D454" t="str">
        <f>IF(A454&lt;=Calculadora!$F$11,IF(Calculadora!$F$13=1,IF(MOD(A454-1,Calculadora!$F$12)=0,Calculadora!$B$7,0),IF(MOD(A454,Calculadora!$F$12)=0,Calculadora!$B$7,0)),"")</f>
        <v/>
      </c>
      <c r="E454" t="str">
        <f>IF(A454&lt;=Calculadora!$F$11,IF(Calculadora!$F$13=1,(C454+D454)*Calculadora!$F$9,C454*Calculadora!$F$9),"")</f>
        <v/>
      </c>
      <c r="F454" t="str">
        <f>IF(A454&lt;=Calculadora!$F$11,IF(Calculadora!$F$13=1,C454+D454+E454,C454+E454+D454),"")</f>
        <v/>
      </c>
      <c r="G454" t="str">
        <f>IF(A454&lt;=Calculadora!$F$11,G453+D454,"")</f>
        <v/>
      </c>
      <c r="H454" t="str">
        <f>IF(A454&lt;=Calculadora!$F$11,F454-G454,"")</f>
        <v/>
      </c>
      <c r="I454" t="str">
        <f>IF(A454&lt;=Calculadora!$F$11,ROUNDUP(A454/12,0),"")</f>
        <v/>
      </c>
      <c r="J454" t="str">
        <f>IF(A454&lt;=Calculadora!$F$11,IF(AND(Calculadora!$B$14&gt;0,F454&gt;=Calculadora!$B$14),1,""),"")</f>
        <v/>
      </c>
    </row>
    <row r="455" spans="1:10" x14ac:dyDescent="0.3">
      <c r="A455">
        <v>433</v>
      </c>
      <c r="B455" t="str">
        <f>IF(A455&lt;=Calculadora!$F$11,DATE(YEAR(Calculadora!$B$16),MONTH(Calculadora!$B$16)+A455-1,DAY(Calculadora!$B$16)),"")</f>
        <v/>
      </c>
      <c r="C455" t="str">
        <f>IF(A455&lt;=Calculadora!$F$11,F454,"")</f>
        <v/>
      </c>
      <c r="D455" t="str">
        <f>IF(A455&lt;=Calculadora!$F$11,IF(Calculadora!$F$13=1,IF(MOD(A455-1,Calculadora!$F$12)=0,Calculadora!$B$7,0),IF(MOD(A455,Calculadora!$F$12)=0,Calculadora!$B$7,0)),"")</f>
        <v/>
      </c>
      <c r="E455" t="str">
        <f>IF(A455&lt;=Calculadora!$F$11,IF(Calculadora!$F$13=1,(C455+D455)*Calculadora!$F$9,C455*Calculadora!$F$9),"")</f>
        <v/>
      </c>
      <c r="F455" t="str">
        <f>IF(A455&lt;=Calculadora!$F$11,IF(Calculadora!$F$13=1,C455+D455+E455,C455+E455+D455),"")</f>
        <v/>
      </c>
      <c r="G455" t="str">
        <f>IF(A455&lt;=Calculadora!$F$11,G454+D455,"")</f>
        <v/>
      </c>
      <c r="H455" t="str">
        <f>IF(A455&lt;=Calculadora!$F$11,F455-G455,"")</f>
        <v/>
      </c>
      <c r="I455" t="str">
        <f>IF(A455&lt;=Calculadora!$F$11,ROUNDUP(A455/12,0),"")</f>
        <v/>
      </c>
      <c r="J455" t="str">
        <f>IF(A455&lt;=Calculadora!$F$11,IF(AND(Calculadora!$B$14&gt;0,F455&gt;=Calculadora!$B$14),1,""),"")</f>
        <v/>
      </c>
    </row>
    <row r="456" spans="1:10" x14ac:dyDescent="0.3">
      <c r="A456">
        <v>434</v>
      </c>
      <c r="B456" t="str">
        <f>IF(A456&lt;=Calculadora!$F$11,DATE(YEAR(Calculadora!$B$16),MONTH(Calculadora!$B$16)+A456-1,DAY(Calculadora!$B$16)),"")</f>
        <v/>
      </c>
      <c r="C456" t="str">
        <f>IF(A456&lt;=Calculadora!$F$11,F455,"")</f>
        <v/>
      </c>
      <c r="D456" t="str">
        <f>IF(A456&lt;=Calculadora!$F$11,IF(Calculadora!$F$13=1,IF(MOD(A456-1,Calculadora!$F$12)=0,Calculadora!$B$7,0),IF(MOD(A456,Calculadora!$F$12)=0,Calculadora!$B$7,0)),"")</f>
        <v/>
      </c>
      <c r="E456" t="str">
        <f>IF(A456&lt;=Calculadora!$F$11,IF(Calculadora!$F$13=1,(C456+D456)*Calculadora!$F$9,C456*Calculadora!$F$9),"")</f>
        <v/>
      </c>
      <c r="F456" t="str">
        <f>IF(A456&lt;=Calculadora!$F$11,IF(Calculadora!$F$13=1,C456+D456+E456,C456+E456+D456),"")</f>
        <v/>
      </c>
      <c r="G456" t="str">
        <f>IF(A456&lt;=Calculadora!$F$11,G455+D456,"")</f>
        <v/>
      </c>
      <c r="H456" t="str">
        <f>IF(A456&lt;=Calculadora!$F$11,F456-G456,"")</f>
        <v/>
      </c>
      <c r="I456" t="str">
        <f>IF(A456&lt;=Calculadora!$F$11,ROUNDUP(A456/12,0),"")</f>
        <v/>
      </c>
      <c r="J456" t="str">
        <f>IF(A456&lt;=Calculadora!$F$11,IF(AND(Calculadora!$B$14&gt;0,F456&gt;=Calculadora!$B$14),1,""),"")</f>
        <v/>
      </c>
    </row>
    <row r="457" spans="1:10" x14ac:dyDescent="0.3">
      <c r="A457">
        <v>435</v>
      </c>
      <c r="B457" t="str">
        <f>IF(A457&lt;=Calculadora!$F$11,DATE(YEAR(Calculadora!$B$16),MONTH(Calculadora!$B$16)+A457-1,DAY(Calculadora!$B$16)),"")</f>
        <v/>
      </c>
      <c r="C457" t="str">
        <f>IF(A457&lt;=Calculadora!$F$11,F456,"")</f>
        <v/>
      </c>
      <c r="D457" t="str">
        <f>IF(A457&lt;=Calculadora!$F$11,IF(Calculadora!$F$13=1,IF(MOD(A457-1,Calculadora!$F$12)=0,Calculadora!$B$7,0),IF(MOD(A457,Calculadora!$F$12)=0,Calculadora!$B$7,0)),"")</f>
        <v/>
      </c>
      <c r="E457" t="str">
        <f>IF(A457&lt;=Calculadora!$F$11,IF(Calculadora!$F$13=1,(C457+D457)*Calculadora!$F$9,C457*Calculadora!$F$9),"")</f>
        <v/>
      </c>
      <c r="F457" t="str">
        <f>IF(A457&lt;=Calculadora!$F$11,IF(Calculadora!$F$13=1,C457+D457+E457,C457+E457+D457),"")</f>
        <v/>
      </c>
      <c r="G457" t="str">
        <f>IF(A457&lt;=Calculadora!$F$11,G456+D457,"")</f>
        <v/>
      </c>
      <c r="H457" t="str">
        <f>IF(A457&lt;=Calculadora!$F$11,F457-G457,"")</f>
        <v/>
      </c>
      <c r="I457" t="str">
        <f>IF(A457&lt;=Calculadora!$F$11,ROUNDUP(A457/12,0),"")</f>
        <v/>
      </c>
      <c r="J457" t="str">
        <f>IF(A457&lt;=Calculadora!$F$11,IF(AND(Calculadora!$B$14&gt;0,F457&gt;=Calculadora!$B$14),1,""),"")</f>
        <v/>
      </c>
    </row>
    <row r="458" spans="1:10" x14ac:dyDescent="0.3">
      <c r="A458">
        <v>436</v>
      </c>
      <c r="B458" t="str">
        <f>IF(A458&lt;=Calculadora!$F$11,DATE(YEAR(Calculadora!$B$16),MONTH(Calculadora!$B$16)+A458-1,DAY(Calculadora!$B$16)),"")</f>
        <v/>
      </c>
      <c r="C458" t="str">
        <f>IF(A458&lt;=Calculadora!$F$11,F457,"")</f>
        <v/>
      </c>
      <c r="D458" t="str">
        <f>IF(A458&lt;=Calculadora!$F$11,IF(Calculadora!$F$13=1,IF(MOD(A458-1,Calculadora!$F$12)=0,Calculadora!$B$7,0),IF(MOD(A458,Calculadora!$F$12)=0,Calculadora!$B$7,0)),"")</f>
        <v/>
      </c>
      <c r="E458" t="str">
        <f>IF(A458&lt;=Calculadora!$F$11,IF(Calculadora!$F$13=1,(C458+D458)*Calculadora!$F$9,C458*Calculadora!$F$9),"")</f>
        <v/>
      </c>
      <c r="F458" t="str">
        <f>IF(A458&lt;=Calculadora!$F$11,IF(Calculadora!$F$13=1,C458+D458+E458,C458+E458+D458),"")</f>
        <v/>
      </c>
      <c r="G458" t="str">
        <f>IF(A458&lt;=Calculadora!$F$11,G457+D458,"")</f>
        <v/>
      </c>
      <c r="H458" t="str">
        <f>IF(A458&lt;=Calculadora!$F$11,F458-G458,"")</f>
        <v/>
      </c>
      <c r="I458" t="str">
        <f>IF(A458&lt;=Calculadora!$F$11,ROUNDUP(A458/12,0),"")</f>
        <v/>
      </c>
      <c r="J458" t="str">
        <f>IF(A458&lt;=Calculadora!$F$11,IF(AND(Calculadora!$B$14&gt;0,F458&gt;=Calculadora!$B$14),1,""),"")</f>
        <v/>
      </c>
    </row>
    <row r="459" spans="1:10" x14ac:dyDescent="0.3">
      <c r="A459">
        <v>437</v>
      </c>
      <c r="B459" t="str">
        <f>IF(A459&lt;=Calculadora!$F$11,DATE(YEAR(Calculadora!$B$16),MONTH(Calculadora!$B$16)+A459-1,DAY(Calculadora!$B$16)),"")</f>
        <v/>
      </c>
      <c r="C459" t="str">
        <f>IF(A459&lt;=Calculadora!$F$11,F458,"")</f>
        <v/>
      </c>
      <c r="D459" t="str">
        <f>IF(A459&lt;=Calculadora!$F$11,IF(Calculadora!$F$13=1,IF(MOD(A459-1,Calculadora!$F$12)=0,Calculadora!$B$7,0),IF(MOD(A459,Calculadora!$F$12)=0,Calculadora!$B$7,0)),"")</f>
        <v/>
      </c>
      <c r="E459" t="str">
        <f>IF(A459&lt;=Calculadora!$F$11,IF(Calculadora!$F$13=1,(C459+D459)*Calculadora!$F$9,C459*Calculadora!$F$9),"")</f>
        <v/>
      </c>
      <c r="F459" t="str">
        <f>IF(A459&lt;=Calculadora!$F$11,IF(Calculadora!$F$13=1,C459+D459+E459,C459+E459+D459),"")</f>
        <v/>
      </c>
      <c r="G459" t="str">
        <f>IF(A459&lt;=Calculadora!$F$11,G458+D459,"")</f>
        <v/>
      </c>
      <c r="H459" t="str">
        <f>IF(A459&lt;=Calculadora!$F$11,F459-G459,"")</f>
        <v/>
      </c>
      <c r="I459" t="str">
        <f>IF(A459&lt;=Calculadora!$F$11,ROUNDUP(A459/12,0),"")</f>
        <v/>
      </c>
      <c r="J459" t="str">
        <f>IF(A459&lt;=Calculadora!$F$11,IF(AND(Calculadora!$B$14&gt;0,F459&gt;=Calculadora!$B$14),1,""),"")</f>
        <v/>
      </c>
    </row>
    <row r="460" spans="1:10" x14ac:dyDescent="0.3">
      <c r="A460">
        <v>438</v>
      </c>
      <c r="B460" t="str">
        <f>IF(A460&lt;=Calculadora!$F$11,DATE(YEAR(Calculadora!$B$16),MONTH(Calculadora!$B$16)+A460-1,DAY(Calculadora!$B$16)),"")</f>
        <v/>
      </c>
      <c r="C460" t="str">
        <f>IF(A460&lt;=Calculadora!$F$11,F459,"")</f>
        <v/>
      </c>
      <c r="D460" t="str">
        <f>IF(A460&lt;=Calculadora!$F$11,IF(Calculadora!$F$13=1,IF(MOD(A460-1,Calculadora!$F$12)=0,Calculadora!$B$7,0),IF(MOD(A460,Calculadora!$F$12)=0,Calculadora!$B$7,0)),"")</f>
        <v/>
      </c>
      <c r="E460" t="str">
        <f>IF(A460&lt;=Calculadora!$F$11,IF(Calculadora!$F$13=1,(C460+D460)*Calculadora!$F$9,C460*Calculadora!$F$9),"")</f>
        <v/>
      </c>
      <c r="F460" t="str">
        <f>IF(A460&lt;=Calculadora!$F$11,IF(Calculadora!$F$13=1,C460+D460+E460,C460+E460+D460),"")</f>
        <v/>
      </c>
      <c r="G460" t="str">
        <f>IF(A460&lt;=Calculadora!$F$11,G459+D460,"")</f>
        <v/>
      </c>
      <c r="H460" t="str">
        <f>IF(A460&lt;=Calculadora!$F$11,F460-G460,"")</f>
        <v/>
      </c>
      <c r="I460" t="str">
        <f>IF(A460&lt;=Calculadora!$F$11,ROUNDUP(A460/12,0),"")</f>
        <v/>
      </c>
      <c r="J460" t="str">
        <f>IF(A460&lt;=Calculadora!$F$11,IF(AND(Calculadora!$B$14&gt;0,F460&gt;=Calculadora!$B$14),1,""),"")</f>
        <v/>
      </c>
    </row>
    <row r="461" spans="1:10" x14ac:dyDescent="0.3">
      <c r="A461">
        <v>439</v>
      </c>
      <c r="B461" t="str">
        <f>IF(A461&lt;=Calculadora!$F$11,DATE(YEAR(Calculadora!$B$16),MONTH(Calculadora!$B$16)+A461-1,DAY(Calculadora!$B$16)),"")</f>
        <v/>
      </c>
      <c r="C461" t="str">
        <f>IF(A461&lt;=Calculadora!$F$11,F460,"")</f>
        <v/>
      </c>
      <c r="D461" t="str">
        <f>IF(A461&lt;=Calculadora!$F$11,IF(Calculadora!$F$13=1,IF(MOD(A461-1,Calculadora!$F$12)=0,Calculadora!$B$7,0),IF(MOD(A461,Calculadora!$F$12)=0,Calculadora!$B$7,0)),"")</f>
        <v/>
      </c>
      <c r="E461" t="str">
        <f>IF(A461&lt;=Calculadora!$F$11,IF(Calculadora!$F$13=1,(C461+D461)*Calculadora!$F$9,C461*Calculadora!$F$9),"")</f>
        <v/>
      </c>
      <c r="F461" t="str">
        <f>IF(A461&lt;=Calculadora!$F$11,IF(Calculadora!$F$13=1,C461+D461+E461,C461+E461+D461),"")</f>
        <v/>
      </c>
      <c r="G461" t="str">
        <f>IF(A461&lt;=Calculadora!$F$11,G460+D461,"")</f>
        <v/>
      </c>
      <c r="H461" t="str">
        <f>IF(A461&lt;=Calculadora!$F$11,F461-G461,"")</f>
        <v/>
      </c>
      <c r="I461" t="str">
        <f>IF(A461&lt;=Calculadora!$F$11,ROUNDUP(A461/12,0),"")</f>
        <v/>
      </c>
      <c r="J461" t="str">
        <f>IF(A461&lt;=Calculadora!$F$11,IF(AND(Calculadora!$B$14&gt;0,F461&gt;=Calculadora!$B$14),1,""),"")</f>
        <v/>
      </c>
    </row>
    <row r="462" spans="1:10" x14ac:dyDescent="0.3">
      <c r="A462">
        <v>440</v>
      </c>
      <c r="B462" t="str">
        <f>IF(A462&lt;=Calculadora!$F$11,DATE(YEAR(Calculadora!$B$16),MONTH(Calculadora!$B$16)+A462-1,DAY(Calculadora!$B$16)),"")</f>
        <v/>
      </c>
      <c r="C462" t="str">
        <f>IF(A462&lt;=Calculadora!$F$11,F461,"")</f>
        <v/>
      </c>
      <c r="D462" t="str">
        <f>IF(A462&lt;=Calculadora!$F$11,IF(Calculadora!$F$13=1,IF(MOD(A462-1,Calculadora!$F$12)=0,Calculadora!$B$7,0),IF(MOD(A462,Calculadora!$F$12)=0,Calculadora!$B$7,0)),"")</f>
        <v/>
      </c>
      <c r="E462" t="str">
        <f>IF(A462&lt;=Calculadora!$F$11,IF(Calculadora!$F$13=1,(C462+D462)*Calculadora!$F$9,C462*Calculadora!$F$9),"")</f>
        <v/>
      </c>
      <c r="F462" t="str">
        <f>IF(A462&lt;=Calculadora!$F$11,IF(Calculadora!$F$13=1,C462+D462+E462,C462+E462+D462),"")</f>
        <v/>
      </c>
      <c r="G462" t="str">
        <f>IF(A462&lt;=Calculadora!$F$11,G461+D462,"")</f>
        <v/>
      </c>
      <c r="H462" t="str">
        <f>IF(A462&lt;=Calculadora!$F$11,F462-G462,"")</f>
        <v/>
      </c>
      <c r="I462" t="str">
        <f>IF(A462&lt;=Calculadora!$F$11,ROUNDUP(A462/12,0),"")</f>
        <v/>
      </c>
      <c r="J462" t="str">
        <f>IF(A462&lt;=Calculadora!$F$11,IF(AND(Calculadora!$B$14&gt;0,F462&gt;=Calculadora!$B$14),1,""),"")</f>
        <v/>
      </c>
    </row>
    <row r="463" spans="1:10" x14ac:dyDescent="0.3">
      <c r="A463">
        <v>441</v>
      </c>
      <c r="B463" t="str">
        <f>IF(A463&lt;=Calculadora!$F$11,DATE(YEAR(Calculadora!$B$16),MONTH(Calculadora!$B$16)+A463-1,DAY(Calculadora!$B$16)),"")</f>
        <v/>
      </c>
      <c r="C463" t="str">
        <f>IF(A463&lt;=Calculadora!$F$11,F462,"")</f>
        <v/>
      </c>
      <c r="D463" t="str">
        <f>IF(A463&lt;=Calculadora!$F$11,IF(Calculadora!$F$13=1,IF(MOD(A463-1,Calculadora!$F$12)=0,Calculadora!$B$7,0),IF(MOD(A463,Calculadora!$F$12)=0,Calculadora!$B$7,0)),"")</f>
        <v/>
      </c>
      <c r="E463" t="str">
        <f>IF(A463&lt;=Calculadora!$F$11,IF(Calculadora!$F$13=1,(C463+D463)*Calculadora!$F$9,C463*Calculadora!$F$9),"")</f>
        <v/>
      </c>
      <c r="F463" t="str">
        <f>IF(A463&lt;=Calculadora!$F$11,IF(Calculadora!$F$13=1,C463+D463+E463,C463+E463+D463),"")</f>
        <v/>
      </c>
      <c r="G463" t="str">
        <f>IF(A463&lt;=Calculadora!$F$11,G462+D463,"")</f>
        <v/>
      </c>
      <c r="H463" t="str">
        <f>IF(A463&lt;=Calculadora!$F$11,F463-G463,"")</f>
        <v/>
      </c>
      <c r="I463" t="str">
        <f>IF(A463&lt;=Calculadora!$F$11,ROUNDUP(A463/12,0),"")</f>
        <v/>
      </c>
      <c r="J463" t="str">
        <f>IF(A463&lt;=Calculadora!$F$11,IF(AND(Calculadora!$B$14&gt;0,F463&gt;=Calculadora!$B$14),1,""),"")</f>
        <v/>
      </c>
    </row>
    <row r="464" spans="1:10" x14ac:dyDescent="0.3">
      <c r="A464">
        <v>442</v>
      </c>
      <c r="B464" t="str">
        <f>IF(A464&lt;=Calculadora!$F$11,DATE(YEAR(Calculadora!$B$16),MONTH(Calculadora!$B$16)+A464-1,DAY(Calculadora!$B$16)),"")</f>
        <v/>
      </c>
      <c r="C464" t="str">
        <f>IF(A464&lt;=Calculadora!$F$11,F463,"")</f>
        <v/>
      </c>
      <c r="D464" t="str">
        <f>IF(A464&lt;=Calculadora!$F$11,IF(Calculadora!$F$13=1,IF(MOD(A464-1,Calculadora!$F$12)=0,Calculadora!$B$7,0),IF(MOD(A464,Calculadora!$F$12)=0,Calculadora!$B$7,0)),"")</f>
        <v/>
      </c>
      <c r="E464" t="str">
        <f>IF(A464&lt;=Calculadora!$F$11,IF(Calculadora!$F$13=1,(C464+D464)*Calculadora!$F$9,C464*Calculadora!$F$9),"")</f>
        <v/>
      </c>
      <c r="F464" t="str">
        <f>IF(A464&lt;=Calculadora!$F$11,IF(Calculadora!$F$13=1,C464+D464+E464,C464+E464+D464),"")</f>
        <v/>
      </c>
      <c r="G464" t="str">
        <f>IF(A464&lt;=Calculadora!$F$11,G463+D464,"")</f>
        <v/>
      </c>
      <c r="H464" t="str">
        <f>IF(A464&lt;=Calculadora!$F$11,F464-G464,"")</f>
        <v/>
      </c>
      <c r="I464" t="str">
        <f>IF(A464&lt;=Calculadora!$F$11,ROUNDUP(A464/12,0),"")</f>
        <v/>
      </c>
      <c r="J464" t="str">
        <f>IF(A464&lt;=Calculadora!$F$11,IF(AND(Calculadora!$B$14&gt;0,F464&gt;=Calculadora!$B$14),1,""),"")</f>
        <v/>
      </c>
    </row>
    <row r="465" spans="1:10" x14ac:dyDescent="0.3">
      <c r="A465">
        <v>443</v>
      </c>
      <c r="B465" t="str">
        <f>IF(A465&lt;=Calculadora!$F$11,DATE(YEAR(Calculadora!$B$16),MONTH(Calculadora!$B$16)+A465-1,DAY(Calculadora!$B$16)),"")</f>
        <v/>
      </c>
      <c r="C465" t="str">
        <f>IF(A465&lt;=Calculadora!$F$11,F464,"")</f>
        <v/>
      </c>
      <c r="D465" t="str">
        <f>IF(A465&lt;=Calculadora!$F$11,IF(Calculadora!$F$13=1,IF(MOD(A465-1,Calculadora!$F$12)=0,Calculadora!$B$7,0),IF(MOD(A465,Calculadora!$F$12)=0,Calculadora!$B$7,0)),"")</f>
        <v/>
      </c>
      <c r="E465" t="str">
        <f>IF(A465&lt;=Calculadora!$F$11,IF(Calculadora!$F$13=1,(C465+D465)*Calculadora!$F$9,C465*Calculadora!$F$9),"")</f>
        <v/>
      </c>
      <c r="F465" t="str">
        <f>IF(A465&lt;=Calculadora!$F$11,IF(Calculadora!$F$13=1,C465+D465+E465,C465+E465+D465),"")</f>
        <v/>
      </c>
      <c r="G465" t="str">
        <f>IF(A465&lt;=Calculadora!$F$11,G464+D465,"")</f>
        <v/>
      </c>
      <c r="H465" t="str">
        <f>IF(A465&lt;=Calculadora!$F$11,F465-G465,"")</f>
        <v/>
      </c>
      <c r="I465" t="str">
        <f>IF(A465&lt;=Calculadora!$F$11,ROUNDUP(A465/12,0),"")</f>
        <v/>
      </c>
      <c r="J465" t="str">
        <f>IF(A465&lt;=Calculadora!$F$11,IF(AND(Calculadora!$B$14&gt;0,F465&gt;=Calculadora!$B$14),1,""),"")</f>
        <v/>
      </c>
    </row>
    <row r="466" spans="1:10" x14ac:dyDescent="0.3">
      <c r="A466">
        <v>444</v>
      </c>
      <c r="B466" t="str">
        <f>IF(A466&lt;=Calculadora!$F$11,DATE(YEAR(Calculadora!$B$16),MONTH(Calculadora!$B$16)+A466-1,DAY(Calculadora!$B$16)),"")</f>
        <v/>
      </c>
      <c r="C466" t="str">
        <f>IF(A466&lt;=Calculadora!$F$11,F465,"")</f>
        <v/>
      </c>
      <c r="D466" t="str">
        <f>IF(A466&lt;=Calculadora!$F$11,IF(Calculadora!$F$13=1,IF(MOD(A466-1,Calculadora!$F$12)=0,Calculadora!$B$7,0),IF(MOD(A466,Calculadora!$F$12)=0,Calculadora!$B$7,0)),"")</f>
        <v/>
      </c>
      <c r="E466" t="str">
        <f>IF(A466&lt;=Calculadora!$F$11,IF(Calculadora!$F$13=1,(C466+D466)*Calculadora!$F$9,C466*Calculadora!$F$9),"")</f>
        <v/>
      </c>
      <c r="F466" t="str">
        <f>IF(A466&lt;=Calculadora!$F$11,IF(Calculadora!$F$13=1,C466+D466+E466,C466+E466+D466),"")</f>
        <v/>
      </c>
      <c r="G466" t="str">
        <f>IF(A466&lt;=Calculadora!$F$11,G465+D466,"")</f>
        <v/>
      </c>
      <c r="H466" t="str">
        <f>IF(A466&lt;=Calculadora!$F$11,F466-G466,"")</f>
        <v/>
      </c>
      <c r="I466" t="str">
        <f>IF(A466&lt;=Calculadora!$F$11,ROUNDUP(A466/12,0),"")</f>
        <v/>
      </c>
      <c r="J466" t="str">
        <f>IF(A466&lt;=Calculadora!$F$11,IF(AND(Calculadora!$B$14&gt;0,F466&gt;=Calculadora!$B$14),1,""),"")</f>
        <v/>
      </c>
    </row>
    <row r="467" spans="1:10" x14ac:dyDescent="0.3">
      <c r="A467">
        <v>445</v>
      </c>
      <c r="B467" t="str">
        <f>IF(A467&lt;=Calculadora!$F$11,DATE(YEAR(Calculadora!$B$16),MONTH(Calculadora!$B$16)+A467-1,DAY(Calculadora!$B$16)),"")</f>
        <v/>
      </c>
      <c r="C467" t="str">
        <f>IF(A467&lt;=Calculadora!$F$11,F466,"")</f>
        <v/>
      </c>
      <c r="D467" t="str">
        <f>IF(A467&lt;=Calculadora!$F$11,IF(Calculadora!$F$13=1,IF(MOD(A467-1,Calculadora!$F$12)=0,Calculadora!$B$7,0),IF(MOD(A467,Calculadora!$F$12)=0,Calculadora!$B$7,0)),"")</f>
        <v/>
      </c>
      <c r="E467" t="str">
        <f>IF(A467&lt;=Calculadora!$F$11,IF(Calculadora!$F$13=1,(C467+D467)*Calculadora!$F$9,C467*Calculadora!$F$9),"")</f>
        <v/>
      </c>
      <c r="F467" t="str">
        <f>IF(A467&lt;=Calculadora!$F$11,IF(Calculadora!$F$13=1,C467+D467+E467,C467+E467+D467),"")</f>
        <v/>
      </c>
      <c r="G467" t="str">
        <f>IF(A467&lt;=Calculadora!$F$11,G466+D467,"")</f>
        <v/>
      </c>
      <c r="H467" t="str">
        <f>IF(A467&lt;=Calculadora!$F$11,F467-G467,"")</f>
        <v/>
      </c>
      <c r="I467" t="str">
        <f>IF(A467&lt;=Calculadora!$F$11,ROUNDUP(A467/12,0),"")</f>
        <v/>
      </c>
      <c r="J467" t="str">
        <f>IF(A467&lt;=Calculadora!$F$11,IF(AND(Calculadora!$B$14&gt;0,F467&gt;=Calculadora!$B$14),1,""),"")</f>
        <v/>
      </c>
    </row>
    <row r="468" spans="1:10" x14ac:dyDescent="0.3">
      <c r="A468">
        <v>446</v>
      </c>
      <c r="B468" t="str">
        <f>IF(A468&lt;=Calculadora!$F$11,DATE(YEAR(Calculadora!$B$16),MONTH(Calculadora!$B$16)+A468-1,DAY(Calculadora!$B$16)),"")</f>
        <v/>
      </c>
      <c r="C468" t="str">
        <f>IF(A468&lt;=Calculadora!$F$11,F467,"")</f>
        <v/>
      </c>
      <c r="D468" t="str">
        <f>IF(A468&lt;=Calculadora!$F$11,IF(Calculadora!$F$13=1,IF(MOD(A468-1,Calculadora!$F$12)=0,Calculadora!$B$7,0),IF(MOD(A468,Calculadora!$F$12)=0,Calculadora!$B$7,0)),"")</f>
        <v/>
      </c>
      <c r="E468" t="str">
        <f>IF(A468&lt;=Calculadora!$F$11,IF(Calculadora!$F$13=1,(C468+D468)*Calculadora!$F$9,C468*Calculadora!$F$9),"")</f>
        <v/>
      </c>
      <c r="F468" t="str">
        <f>IF(A468&lt;=Calculadora!$F$11,IF(Calculadora!$F$13=1,C468+D468+E468,C468+E468+D468),"")</f>
        <v/>
      </c>
      <c r="G468" t="str">
        <f>IF(A468&lt;=Calculadora!$F$11,G467+D468,"")</f>
        <v/>
      </c>
      <c r="H468" t="str">
        <f>IF(A468&lt;=Calculadora!$F$11,F468-G468,"")</f>
        <v/>
      </c>
      <c r="I468" t="str">
        <f>IF(A468&lt;=Calculadora!$F$11,ROUNDUP(A468/12,0),"")</f>
        <v/>
      </c>
      <c r="J468" t="str">
        <f>IF(A468&lt;=Calculadora!$F$11,IF(AND(Calculadora!$B$14&gt;0,F468&gt;=Calculadora!$B$14),1,""),"")</f>
        <v/>
      </c>
    </row>
    <row r="469" spans="1:10" x14ac:dyDescent="0.3">
      <c r="A469">
        <v>447</v>
      </c>
      <c r="B469" t="str">
        <f>IF(A469&lt;=Calculadora!$F$11,DATE(YEAR(Calculadora!$B$16),MONTH(Calculadora!$B$16)+A469-1,DAY(Calculadora!$B$16)),"")</f>
        <v/>
      </c>
      <c r="C469" t="str">
        <f>IF(A469&lt;=Calculadora!$F$11,F468,"")</f>
        <v/>
      </c>
      <c r="D469" t="str">
        <f>IF(A469&lt;=Calculadora!$F$11,IF(Calculadora!$F$13=1,IF(MOD(A469-1,Calculadora!$F$12)=0,Calculadora!$B$7,0),IF(MOD(A469,Calculadora!$F$12)=0,Calculadora!$B$7,0)),"")</f>
        <v/>
      </c>
      <c r="E469" t="str">
        <f>IF(A469&lt;=Calculadora!$F$11,IF(Calculadora!$F$13=1,(C469+D469)*Calculadora!$F$9,C469*Calculadora!$F$9),"")</f>
        <v/>
      </c>
      <c r="F469" t="str">
        <f>IF(A469&lt;=Calculadora!$F$11,IF(Calculadora!$F$13=1,C469+D469+E469,C469+E469+D469),"")</f>
        <v/>
      </c>
      <c r="G469" t="str">
        <f>IF(A469&lt;=Calculadora!$F$11,G468+D469,"")</f>
        <v/>
      </c>
      <c r="H469" t="str">
        <f>IF(A469&lt;=Calculadora!$F$11,F469-G469,"")</f>
        <v/>
      </c>
      <c r="I469" t="str">
        <f>IF(A469&lt;=Calculadora!$F$11,ROUNDUP(A469/12,0),"")</f>
        <v/>
      </c>
      <c r="J469" t="str">
        <f>IF(A469&lt;=Calculadora!$F$11,IF(AND(Calculadora!$B$14&gt;0,F469&gt;=Calculadora!$B$14),1,""),"")</f>
        <v/>
      </c>
    </row>
    <row r="470" spans="1:10" x14ac:dyDescent="0.3">
      <c r="A470">
        <v>448</v>
      </c>
      <c r="B470" t="str">
        <f>IF(A470&lt;=Calculadora!$F$11,DATE(YEAR(Calculadora!$B$16),MONTH(Calculadora!$B$16)+A470-1,DAY(Calculadora!$B$16)),"")</f>
        <v/>
      </c>
      <c r="C470" t="str">
        <f>IF(A470&lt;=Calculadora!$F$11,F469,"")</f>
        <v/>
      </c>
      <c r="D470" t="str">
        <f>IF(A470&lt;=Calculadora!$F$11,IF(Calculadora!$F$13=1,IF(MOD(A470-1,Calculadora!$F$12)=0,Calculadora!$B$7,0),IF(MOD(A470,Calculadora!$F$12)=0,Calculadora!$B$7,0)),"")</f>
        <v/>
      </c>
      <c r="E470" t="str">
        <f>IF(A470&lt;=Calculadora!$F$11,IF(Calculadora!$F$13=1,(C470+D470)*Calculadora!$F$9,C470*Calculadora!$F$9),"")</f>
        <v/>
      </c>
      <c r="F470" t="str">
        <f>IF(A470&lt;=Calculadora!$F$11,IF(Calculadora!$F$13=1,C470+D470+E470,C470+E470+D470),"")</f>
        <v/>
      </c>
      <c r="G470" t="str">
        <f>IF(A470&lt;=Calculadora!$F$11,G469+D470,"")</f>
        <v/>
      </c>
      <c r="H470" t="str">
        <f>IF(A470&lt;=Calculadora!$F$11,F470-G470,"")</f>
        <v/>
      </c>
      <c r="I470" t="str">
        <f>IF(A470&lt;=Calculadora!$F$11,ROUNDUP(A470/12,0),"")</f>
        <v/>
      </c>
      <c r="J470" t="str">
        <f>IF(A470&lt;=Calculadora!$F$11,IF(AND(Calculadora!$B$14&gt;0,F470&gt;=Calculadora!$B$14),1,""),"")</f>
        <v/>
      </c>
    </row>
    <row r="471" spans="1:10" x14ac:dyDescent="0.3">
      <c r="A471">
        <v>449</v>
      </c>
      <c r="B471" t="str">
        <f>IF(A471&lt;=Calculadora!$F$11,DATE(YEAR(Calculadora!$B$16),MONTH(Calculadora!$B$16)+A471-1,DAY(Calculadora!$B$16)),"")</f>
        <v/>
      </c>
      <c r="C471" t="str">
        <f>IF(A471&lt;=Calculadora!$F$11,F470,"")</f>
        <v/>
      </c>
      <c r="D471" t="str">
        <f>IF(A471&lt;=Calculadora!$F$11,IF(Calculadora!$F$13=1,IF(MOD(A471-1,Calculadora!$F$12)=0,Calculadora!$B$7,0),IF(MOD(A471,Calculadora!$F$12)=0,Calculadora!$B$7,0)),"")</f>
        <v/>
      </c>
      <c r="E471" t="str">
        <f>IF(A471&lt;=Calculadora!$F$11,IF(Calculadora!$F$13=1,(C471+D471)*Calculadora!$F$9,C471*Calculadora!$F$9),"")</f>
        <v/>
      </c>
      <c r="F471" t="str">
        <f>IF(A471&lt;=Calculadora!$F$11,IF(Calculadora!$F$13=1,C471+D471+E471,C471+E471+D471),"")</f>
        <v/>
      </c>
      <c r="G471" t="str">
        <f>IF(A471&lt;=Calculadora!$F$11,G470+D471,"")</f>
        <v/>
      </c>
      <c r="H471" t="str">
        <f>IF(A471&lt;=Calculadora!$F$11,F471-G471,"")</f>
        <v/>
      </c>
      <c r="I471" t="str">
        <f>IF(A471&lt;=Calculadora!$F$11,ROUNDUP(A471/12,0),"")</f>
        <v/>
      </c>
      <c r="J471" t="str">
        <f>IF(A471&lt;=Calculadora!$F$11,IF(AND(Calculadora!$B$14&gt;0,F471&gt;=Calculadora!$B$14),1,""),"")</f>
        <v/>
      </c>
    </row>
    <row r="472" spans="1:10" x14ac:dyDescent="0.3">
      <c r="A472">
        <v>450</v>
      </c>
      <c r="B472" t="str">
        <f>IF(A472&lt;=Calculadora!$F$11,DATE(YEAR(Calculadora!$B$16),MONTH(Calculadora!$B$16)+A472-1,DAY(Calculadora!$B$16)),"")</f>
        <v/>
      </c>
      <c r="C472" t="str">
        <f>IF(A472&lt;=Calculadora!$F$11,F471,"")</f>
        <v/>
      </c>
      <c r="D472" t="str">
        <f>IF(A472&lt;=Calculadora!$F$11,IF(Calculadora!$F$13=1,IF(MOD(A472-1,Calculadora!$F$12)=0,Calculadora!$B$7,0),IF(MOD(A472,Calculadora!$F$12)=0,Calculadora!$B$7,0)),"")</f>
        <v/>
      </c>
      <c r="E472" t="str">
        <f>IF(A472&lt;=Calculadora!$F$11,IF(Calculadora!$F$13=1,(C472+D472)*Calculadora!$F$9,C472*Calculadora!$F$9),"")</f>
        <v/>
      </c>
      <c r="F472" t="str">
        <f>IF(A472&lt;=Calculadora!$F$11,IF(Calculadora!$F$13=1,C472+D472+E472,C472+E472+D472),"")</f>
        <v/>
      </c>
      <c r="G472" t="str">
        <f>IF(A472&lt;=Calculadora!$F$11,G471+D472,"")</f>
        <v/>
      </c>
      <c r="H472" t="str">
        <f>IF(A472&lt;=Calculadora!$F$11,F472-G472,"")</f>
        <v/>
      </c>
      <c r="I472" t="str">
        <f>IF(A472&lt;=Calculadora!$F$11,ROUNDUP(A472/12,0),"")</f>
        <v/>
      </c>
      <c r="J472" t="str">
        <f>IF(A472&lt;=Calculadora!$F$11,IF(AND(Calculadora!$B$14&gt;0,F472&gt;=Calculadora!$B$14),1,""),"")</f>
        <v/>
      </c>
    </row>
    <row r="473" spans="1:10" x14ac:dyDescent="0.3">
      <c r="A473">
        <v>451</v>
      </c>
      <c r="B473" t="str">
        <f>IF(A473&lt;=Calculadora!$F$11,DATE(YEAR(Calculadora!$B$16),MONTH(Calculadora!$B$16)+A473-1,DAY(Calculadora!$B$16)),"")</f>
        <v/>
      </c>
      <c r="C473" t="str">
        <f>IF(A473&lt;=Calculadora!$F$11,F472,"")</f>
        <v/>
      </c>
      <c r="D473" t="str">
        <f>IF(A473&lt;=Calculadora!$F$11,IF(Calculadora!$F$13=1,IF(MOD(A473-1,Calculadora!$F$12)=0,Calculadora!$B$7,0),IF(MOD(A473,Calculadora!$F$12)=0,Calculadora!$B$7,0)),"")</f>
        <v/>
      </c>
      <c r="E473" t="str">
        <f>IF(A473&lt;=Calculadora!$F$11,IF(Calculadora!$F$13=1,(C473+D473)*Calculadora!$F$9,C473*Calculadora!$F$9),"")</f>
        <v/>
      </c>
      <c r="F473" t="str">
        <f>IF(A473&lt;=Calculadora!$F$11,IF(Calculadora!$F$13=1,C473+D473+E473,C473+E473+D473),"")</f>
        <v/>
      </c>
      <c r="G473" t="str">
        <f>IF(A473&lt;=Calculadora!$F$11,G472+D473,"")</f>
        <v/>
      </c>
      <c r="H473" t="str">
        <f>IF(A473&lt;=Calculadora!$F$11,F473-G473,"")</f>
        <v/>
      </c>
      <c r="I473" t="str">
        <f>IF(A473&lt;=Calculadora!$F$11,ROUNDUP(A473/12,0),"")</f>
        <v/>
      </c>
      <c r="J473" t="str">
        <f>IF(A473&lt;=Calculadora!$F$11,IF(AND(Calculadora!$B$14&gt;0,F473&gt;=Calculadora!$B$14),1,""),"")</f>
        <v/>
      </c>
    </row>
    <row r="474" spans="1:10" x14ac:dyDescent="0.3">
      <c r="A474">
        <v>452</v>
      </c>
      <c r="B474" t="str">
        <f>IF(A474&lt;=Calculadora!$F$11,DATE(YEAR(Calculadora!$B$16),MONTH(Calculadora!$B$16)+A474-1,DAY(Calculadora!$B$16)),"")</f>
        <v/>
      </c>
      <c r="C474" t="str">
        <f>IF(A474&lt;=Calculadora!$F$11,F473,"")</f>
        <v/>
      </c>
      <c r="D474" t="str">
        <f>IF(A474&lt;=Calculadora!$F$11,IF(Calculadora!$F$13=1,IF(MOD(A474-1,Calculadora!$F$12)=0,Calculadora!$B$7,0),IF(MOD(A474,Calculadora!$F$12)=0,Calculadora!$B$7,0)),"")</f>
        <v/>
      </c>
      <c r="E474" t="str">
        <f>IF(A474&lt;=Calculadora!$F$11,IF(Calculadora!$F$13=1,(C474+D474)*Calculadora!$F$9,C474*Calculadora!$F$9),"")</f>
        <v/>
      </c>
      <c r="F474" t="str">
        <f>IF(A474&lt;=Calculadora!$F$11,IF(Calculadora!$F$13=1,C474+D474+E474,C474+E474+D474),"")</f>
        <v/>
      </c>
      <c r="G474" t="str">
        <f>IF(A474&lt;=Calculadora!$F$11,G473+D474,"")</f>
        <v/>
      </c>
      <c r="H474" t="str">
        <f>IF(A474&lt;=Calculadora!$F$11,F474-G474,"")</f>
        <v/>
      </c>
      <c r="I474" t="str">
        <f>IF(A474&lt;=Calculadora!$F$11,ROUNDUP(A474/12,0),"")</f>
        <v/>
      </c>
      <c r="J474" t="str">
        <f>IF(A474&lt;=Calculadora!$F$11,IF(AND(Calculadora!$B$14&gt;0,F474&gt;=Calculadora!$B$14),1,""),"")</f>
        <v/>
      </c>
    </row>
    <row r="475" spans="1:10" x14ac:dyDescent="0.3">
      <c r="A475">
        <v>453</v>
      </c>
      <c r="B475" t="str">
        <f>IF(A475&lt;=Calculadora!$F$11,DATE(YEAR(Calculadora!$B$16),MONTH(Calculadora!$B$16)+A475-1,DAY(Calculadora!$B$16)),"")</f>
        <v/>
      </c>
      <c r="C475" t="str">
        <f>IF(A475&lt;=Calculadora!$F$11,F474,"")</f>
        <v/>
      </c>
      <c r="D475" t="str">
        <f>IF(A475&lt;=Calculadora!$F$11,IF(Calculadora!$F$13=1,IF(MOD(A475-1,Calculadora!$F$12)=0,Calculadora!$B$7,0),IF(MOD(A475,Calculadora!$F$12)=0,Calculadora!$B$7,0)),"")</f>
        <v/>
      </c>
      <c r="E475" t="str">
        <f>IF(A475&lt;=Calculadora!$F$11,IF(Calculadora!$F$13=1,(C475+D475)*Calculadora!$F$9,C475*Calculadora!$F$9),"")</f>
        <v/>
      </c>
      <c r="F475" t="str">
        <f>IF(A475&lt;=Calculadora!$F$11,IF(Calculadora!$F$13=1,C475+D475+E475,C475+E475+D475),"")</f>
        <v/>
      </c>
      <c r="G475" t="str">
        <f>IF(A475&lt;=Calculadora!$F$11,G474+D475,"")</f>
        <v/>
      </c>
      <c r="H475" t="str">
        <f>IF(A475&lt;=Calculadora!$F$11,F475-G475,"")</f>
        <v/>
      </c>
      <c r="I475" t="str">
        <f>IF(A475&lt;=Calculadora!$F$11,ROUNDUP(A475/12,0),"")</f>
        <v/>
      </c>
      <c r="J475" t="str">
        <f>IF(A475&lt;=Calculadora!$F$11,IF(AND(Calculadora!$B$14&gt;0,F475&gt;=Calculadora!$B$14),1,""),"")</f>
        <v/>
      </c>
    </row>
    <row r="476" spans="1:10" x14ac:dyDescent="0.3">
      <c r="A476">
        <v>454</v>
      </c>
      <c r="B476" t="str">
        <f>IF(A476&lt;=Calculadora!$F$11,DATE(YEAR(Calculadora!$B$16),MONTH(Calculadora!$B$16)+A476-1,DAY(Calculadora!$B$16)),"")</f>
        <v/>
      </c>
      <c r="C476" t="str">
        <f>IF(A476&lt;=Calculadora!$F$11,F475,"")</f>
        <v/>
      </c>
      <c r="D476" t="str">
        <f>IF(A476&lt;=Calculadora!$F$11,IF(Calculadora!$F$13=1,IF(MOD(A476-1,Calculadora!$F$12)=0,Calculadora!$B$7,0),IF(MOD(A476,Calculadora!$F$12)=0,Calculadora!$B$7,0)),"")</f>
        <v/>
      </c>
      <c r="E476" t="str">
        <f>IF(A476&lt;=Calculadora!$F$11,IF(Calculadora!$F$13=1,(C476+D476)*Calculadora!$F$9,C476*Calculadora!$F$9),"")</f>
        <v/>
      </c>
      <c r="F476" t="str">
        <f>IF(A476&lt;=Calculadora!$F$11,IF(Calculadora!$F$13=1,C476+D476+E476,C476+E476+D476),"")</f>
        <v/>
      </c>
      <c r="G476" t="str">
        <f>IF(A476&lt;=Calculadora!$F$11,G475+D476,"")</f>
        <v/>
      </c>
      <c r="H476" t="str">
        <f>IF(A476&lt;=Calculadora!$F$11,F476-G476,"")</f>
        <v/>
      </c>
      <c r="I476" t="str">
        <f>IF(A476&lt;=Calculadora!$F$11,ROUNDUP(A476/12,0),"")</f>
        <v/>
      </c>
      <c r="J476" t="str">
        <f>IF(A476&lt;=Calculadora!$F$11,IF(AND(Calculadora!$B$14&gt;0,F476&gt;=Calculadora!$B$14),1,""),"")</f>
        <v/>
      </c>
    </row>
    <row r="477" spans="1:10" x14ac:dyDescent="0.3">
      <c r="A477">
        <v>455</v>
      </c>
      <c r="B477" t="str">
        <f>IF(A477&lt;=Calculadora!$F$11,DATE(YEAR(Calculadora!$B$16),MONTH(Calculadora!$B$16)+A477-1,DAY(Calculadora!$B$16)),"")</f>
        <v/>
      </c>
      <c r="C477" t="str">
        <f>IF(A477&lt;=Calculadora!$F$11,F476,"")</f>
        <v/>
      </c>
      <c r="D477" t="str">
        <f>IF(A477&lt;=Calculadora!$F$11,IF(Calculadora!$F$13=1,IF(MOD(A477-1,Calculadora!$F$12)=0,Calculadora!$B$7,0),IF(MOD(A477,Calculadora!$F$12)=0,Calculadora!$B$7,0)),"")</f>
        <v/>
      </c>
      <c r="E477" t="str">
        <f>IF(A477&lt;=Calculadora!$F$11,IF(Calculadora!$F$13=1,(C477+D477)*Calculadora!$F$9,C477*Calculadora!$F$9),"")</f>
        <v/>
      </c>
      <c r="F477" t="str">
        <f>IF(A477&lt;=Calculadora!$F$11,IF(Calculadora!$F$13=1,C477+D477+E477,C477+E477+D477),"")</f>
        <v/>
      </c>
      <c r="G477" t="str">
        <f>IF(A477&lt;=Calculadora!$F$11,G476+D477,"")</f>
        <v/>
      </c>
      <c r="H477" t="str">
        <f>IF(A477&lt;=Calculadora!$F$11,F477-G477,"")</f>
        <v/>
      </c>
      <c r="I477" t="str">
        <f>IF(A477&lt;=Calculadora!$F$11,ROUNDUP(A477/12,0),"")</f>
        <v/>
      </c>
      <c r="J477" t="str">
        <f>IF(A477&lt;=Calculadora!$F$11,IF(AND(Calculadora!$B$14&gt;0,F477&gt;=Calculadora!$B$14),1,""),"")</f>
        <v/>
      </c>
    </row>
    <row r="478" spans="1:10" x14ac:dyDescent="0.3">
      <c r="A478">
        <v>456</v>
      </c>
      <c r="B478" t="str">
        <f>IF(A478&lt;=Calculadora!$F$11,DATE(YEAR(Calculadora!$B$16),MONTH(Calculadora!$B$16)+A478-1,DAY(Calculadora!$B$16)),"")</f>
        <v/>
      </c>
      <c r="C478" t="str">
        <f>IF(A478&lt;=Calculadora!$F$11,F477,"")</f>
        <v/>
      </c>
      <c r="D478" t="str">
        <f>IF(A478&lt;=Calculadora!$F$11,IF(Calculadora!$F$13=1,IF(MOD(A478-1,Calculadora!$F$12)=0,Calculadora!$B$7,0),IF(MOD(A478,Calculadora!$F$12)=0,Calculadora!$B$7,0)),"")</f>
        <v/>
      </c>
      <c r="E478" t="str">
        <f>IF(A478&lt;=Calculadora!$F$11,IF(Calculadora!$F$13=1,(C478+D478)*Calculadora!$F$9,C478*Calculadora!$F$9),"")</f>
        <v/>
      </c>
      <c r="F478" t="str">
        <f>IF(A478&lt;=Calculadora!$F$11,IF(Calculadora!$F$13=1,C478+D478+E478,C478+E478+D478),"")</f>
        <v/>
      </c>
      <c r="G478" t="str">
        <f>IF(A478&lt;=Calculadora!$F$11,G477+D478,"")</f>
        <v/>
      </c>
      <c r="H478" t="str">
        <f>IF(A478&lt;=Calculadora!$F$11,F478-G478,"")</f>
        <v/>
      </c>
      <c r="I478" t="str">
        <f>IF(A478&lt;=Calculadora!$F$11,ROUNDUP(A478/12,0),"")</f>
        <v/>
      </c>
      <c r="J478" t="str">
        <f>IF(A478&lt;=Calculadora!$F$11,IF(AND(Calculadora!$B$14&gt;0,F478&gt;=Calculadora!$B$14),1,""),"")</f>
        <v/>
      </c>
    </row>
    <row r="479" spans="1:10" x14ac:dyDescent="0.3">
      <c r="A479">
        <v>457</v>
      </c>
      <c r="B479" t="str">
        <f>IF(A479&lt;=Calculadora!$F$11,DATE(YEAR(Calculadora!$B$16),MONTH(Calculadora!$B$16)+A479-1,DAY(Calculadora!$B$16)),"")</f>
        <v/>
      </c>
      <c r="C479" t="str">
        <f>IF(A479&lt;=Calculadora!$F$11,F478,"")</f>
        <v/>
      </c>
      <c r="D479" t="str">
        <f>IF(A479&lt;=Calculadora!$F$11,IF(Calculadora!$F$13=1,IF(MOD(A479-1,Calculadora!$F$12)=0,Calculadora!$B$7,0),IF(MOD(A479,Calculadora!$F$12)=0,Calculadora!$B$7,0)),"")</f>
        <v/>
      </c>
      <c r="E479" t="str">
        <f>IF(A479&lt;=Calculadora!$F$11,IF(Calculadora!$F$13=1,(C479+D479)*Calculadora!$F$9,C479*Calculadora!$F$9),"")</f>
        <v/>
      </c>
      <c r="F479" t="str">
        <f>IF(A479&lt;=Calculadora!$F$11,IF(Calculadora!$F$13=1,C479+D479+E479,C479+E479+D479),"")</f>
        <v/>
      </c>
      <c r="G479" t="str">
        <f>IF(A479&lt;=Calculadora!$F$11,G478+D479,"")</f>
        <v/>
      </c>
      <c r="H479" t="str">
        <f>IF(A479&lt;=Calculadora!$F$11,F479-G479,"")</f>
        <v/>
      </c>
      <c r="I479" t="str">
        <f>IF(A479&lt;=Calculadora!$F$11,ROUNDUP(A479/12,0),"")</f>
        <v/>
      </c>
      <c r="J479" t="str">
        <f>IF(A479&lt;=Calculadora!$F$11,IF(AND(Calculadora!$B$14&gt;0,F479&gt;=Calculadora!$B$14),1,""),"")</f>
        <v/>
      </c>
    </row>
    <row r="480" spans="1:10" x14ac:dyDescent="0.3">
      <c r="A480">
        <v>458</v>
      </c>
      <c r="B480" t="str">
        <f>IF(A480&lt;=Calculadora!$F$11,DATE(YEAR(Calculadora!$B$16),MONTH(Calculadora!$B$16)+A480-1,DAY(Calculadora!$B$16)),"")</f>
        <v/>
      </c>
      <c r="C480" t="str">
        <f>IF(A480&lt;=Calculadora!$F$11,F479,"")</f>
        <v/>
      </c>
      <c r="D480" t="str">
        <f>IF(A480&lt;=Calculadora!$F$11,IF(Calculadora!$F$13=1,IF(MOD(A480-1,Calculadora!$F$12)=0,Calculadora!$B$7,0),IF(MOD(A480,Calculadora!$F$12)=0,Calculadora!$B$7,0)),"")</f>
        <v/>
      </c>
      <c r="E480" t="str">
        <f>IF(A480&lt;=Calculadora!$F$11,IF(Calculadora!$F$13=1,(C480+D480)*Calculadora!$F$9,C480*Calculadora!$F$9),"")</f>
        <v/>
      </c>
      <c r="F480" t="str">
        <f>IF(A480&lt;=Calculadora!$F$11,IF(Calculadora!$F$13=1,C480+D480+E480,C480+E480+D480),"")</f>
        <v/>
      </c>
      <c r="G480" t="str">
        <f>IF(A480&lt;=Calculadora!$F$11,G479+D480,"")</f>
        <v/>
      </c>
      <c r="H480" t="str">
        <f>IF(A480&lt;=Calculadora!$F$11,F480-G480,"")</f>
        <v/>
      </c>
      <c r="I480" t="str">
        <f>IF(A480&lt;=Calculadora!$F$11,ROUNDUP(A480/12,0),"")</f>
        <v/>
      </c>
      <c r="J480" t="str">
        <f>IF(A480&lt;=Calculadora!$F$11,IF(AND(Calculadora!$B$14&gt;0,F480&gt;=Calculadora!$B$14),1,""),"")</f>
        <v/>
      </c>
    </row>
    <row r="481" spans="1:10" x14ac:dyDescent="0.3">
      <c r="A481">
        <v>459</v>
      </c>
      <c r="B481" t="str">
        <f>IF(A481&lt;=Calculadora!$F$11,DATE(YEAR(Calculadora!$B$16),MONTH(Calculadora!$B$16)+A481-1,DAY(Calculadora!$B$16)),"")</f>
        <v/>
      </c>
      <c r="C481" t="str">
        <f>IF(A481&lt;=Calculadora!$F$11,F480,"")</f>
        <v/>
      </c>
      <c r="D481" t="str">
        <f>IF(A481&lt;=Calculadora!$F$11,IF(Calculadora!$F$13=1,IF(MOD(A481-1,Calculadora!$F$12)=0,Calculadora!$B$7,0),IF(MOD(A481,Calculadora!$F$12)=0,Calculadora!$B$7,0)),"")</f>
        <v/>
      </c>
      <c r="E481" t="str">
        <f>IF(A481&lt;=Calculadora!$F$11,IF(Calculadora!$F$13=1,(C481+D481)*Calculadora!$F$9,C481*Calculadora!$F$9),"")</f>
        <v/>
      </c>
      <c r="F481" t="str">
        <f>IF(A481&lt;=Calculadora!$F$11,IF(Calculadora!$F$13=1,C481+D481+E481,C481+E481+D481),"")</f>
        <v/>
      </c>
      <c r="G481" t="str">
        <f>IF(A481&lt;=Calculadora!$F$11,G480+D481,"")</f>
        <v/>
      </c>
      <c r="H481" t="str">
        <f>IF(A481&lt;=Calculadora!$F$11,F481-G481,"")</f>
        <v/>
      </c>
      <c r="I481" t="str">
        <f>IF(A481&lt;=Calculadora!$F$11,ROUNDUP(A481/12,0),"")</f>
        <v/>
      </c>
      <c r="J481" t="str">
        <f>IF(A481&lt;=Calculadora!$F$11,IF(AND(Calculadora!$B$14&gt;0,F481&gt;=Calculadora!$B$14),1,""),"")</f>
        <v/>
      </c>
    </row>
    <row r="482" spans="1:10" x14ac:dyDescent="0.3">
      <c r="A482">
        <v>460</v>
      </c>
      <c r="B482" t="str">
        <f>IF(A482&lt;=Calculadora!$F$11,DATE(YEAR(Calculadora!$B$16),MONTH(Calculadora!$B$16)+A482-1,DAY(Calculadora!$B$16)),"")</f>
        <v/>
      </c>
      <c r="C482" t="str">
        <f>IF(A482&lt;=Calculadora!$F$11,F481,"")</f>
        <v/>
      </c>
      <c r="D482" t="str">
        <f>IF(A482&lt;=Calculadora!$F$11,IF(Calculadora!$F$13=1,IF(MOD(A482-1,Calculadora!$F$12)=0,Calculadora!$B$7,0),IF(MOD(A482,Calculadora!$F$12)=0,Calculadora!$B$7,0)),"")</f>
        <v/>
      </c>
      <c r="E482" t="str">
        <f>IF(A482&lt;=Calculadora!$F$11,IF(Calculadora!$F$13=1,(C482+D482)*Calculadora!$F$9,C482*Calculadora!$F$9),"")</f>
        <v/>
      </c>
      <c r="F482" t="str">
        <f>IF(A482&lt;=Calculadora!$F$11,IF(Calculadora!$F$13=1,C482+D482+E482,C482+E482+D482),"")</f>
        <v/>
      </c>
      <c r="G482" t="str">
        <f>IF(A482&lt;=Calculadora!$F$11,G481+D482,"")</f>
        <v/>
      </c>
      <c r="H482" t="str">
        <f>IF(A482&lt;=Calculadora!$F$11,F482-G482,"")</f>
        <v/>
      </c>
      <c r="I482" t="str">
        <f>IF(A482&lt;=Calculadora!$F$11,ROUNDUP(A482/12,0),"")</f>
        <v/>
      </c>
      <c r="J482" t="str">
        <f>IF(A482&lt;=Calculadora!$F$11,IF(AND(Calculadora!$B$14&gt;0,F482&gt;=Calculadora!$B$14),1,""),"")</f>
        <v/>
      </c>
    </row>
    <row r="483" spans="1:10" x14ac:dyDescent="0.3">
      <c r="A483">
        <v>461</v>
      </c>
      <c r="B483" t="str">
        <f>IF(A483&lt;=Calculadora!$F$11,DATE(YEAR(Calculadora!$B$16),MONTH(Calculadora!$B$16)+A483-1,DAY(Calculadora!$B$16)),"")</f>
        <v/>
      </c>
      <c r="C483" t="str">
        <f>IF(A483&lt;=Calculadora!$F$11,F482,"")</f>
        <v/>
      </c>
      <c r="D483" t="str">
        <f>IF(A483&lt;=Calculadora!$F$11,IF(Calculadora!$F$13=1,IF(MOD(A483-1,Calculadora!$F$12)=0,Calculadora!$B$7,0),IF(MOD(A483,Calculadora!$F$12)=0,Calculadora!$B$7,0)),"")</f>
        <v/>
      </c>
      <c r="E483" t="str">
        <f>IF(A483&lt;=Calculadora!$F$11,IF(Calculadora!$F$13=1,(C483+D483)*Calculadora!$F$9,C483*Calculadora!$F$9),"")</f>
        <v/>
      </c>
      <c r="F483" t="str">
        <f>IF(A483&lt;=Calculadora!$F$11,IF(Calculadora!$F$13=1,C483+D483+E483,C483+E483+D483),"")</f>
        <v/>
      </c>
      <c r="G483" t="str">
        <f>IF(A483&lt;=Calculadora!$F$11,G482+D483,"")</f>
        <v/>
      </c>
      <c r="H483" t="str">
        <f>IF(A483&lt;=Calculadora!$F$11,F483-G483,"")</f>
        <v/>
      </c>
      <c r="I483" t="str">
        <f>IF(A483&lt;=Calculadora!$F$11,ROUNDUP(A483/12,0),"")</f>
        <v/>
      </c>
      <c r="J483" t="str">
        <f>IF(A483&lt;=Calculadora!$F$11,IF(AND(Calculadora!$B$14&gt;0,F483&gt;=Calculadora!$B$14),1,""),"")</f>
        <v/>
      </c>
    </row>
    <row r="484" spans="1:10" x14ac:dyDescent="0.3">
      <c r="A484">
        <v>462</v>
      </c>
      <c r="B484" t="str">
        <f>IF(A484&lt;=Calculadora!$F$11,DATE(YEAR(Calculadora!$B$16),MONTH(Calculadora!$B$16)+A484-1,DAY(Calculadora!$B$16)),"")</f>
        <v/>
      </c>
      <c r="C484" t="str">
        <f>IF(A484&lt;=Calculadora!$F$11,F483,"")</f>
        <v/>
      </c>
      <c r="D484" t="str">
        <f>IF(A484&lt;=Calculadora!$F$11,IF(Calculadora!$F$13=1,IF(MOD(A484-1,Calculadora!$F$12)=0,Calculadora!$B$7,0),IF(MOD(A484,Calculadora!$F$12)=0,Calculadora!$B$7,0)),"")</f>
        <v/>
      </c>
      <c r="E484" t="str">
        <f>IF(A484&lt;=Calculadora!$F$11,IF(Calculadora!$F$13=1,(C484+D484)*Calculadora!$F$9,C484*Calculadora!$F$9),"")</f>
        <v/>
      </c>
      <c r="F484" t="str">
        <f>IF(A484&lt;=Calculadora!$F$11,IF(Calculadora!$F$13=1,C484+D484+E484,C484+E484+D484),"")</f>
        <v/>
      </c>
      <c r="G484" t="str">
        <f>IF(A484&lt;=Calculadora!$F$11,G483+D484,"")</f>
        <v/>
      </c>
      <c r="H484" t="str">
        <f>IF(A484&lt;=Calculadora!$F$11,F484-G484,"")</f>
        <v/>
      </c>
      <c r="I484" t="str">
        <f>IF(A484&lt;=Calculadora!$F$11,ROUNDUP(A484/12,0),"")</f>
        <v/>
      </c>
      <c r="J484" t="str">
        <f>IF(A484&lt;=Calculadora!$F$11,IF(AND(Calculadora!$B$14&gt;0,F484&gt;=Calculadora!$B$14),1,""),"")</f>
        <v/>
      </c>
    </row>
    <row r="485" spans="1:10" x14ac:dyDescent="0.3">
      <c r="A485">
        <v>463</v>
      </c>
      <c r="B485" t="str">
        <f>IF(A485&lt;=Calculadora!$F$11,DATE(YEAR(Calculadora!$B$16),MONTH(Calculadora!$B$16)+A485-1,DAY(Calculadora!$B$16)),"")</f>
        <v/>
      </c>
      <c r="C485" t="str">
        <f>IF(A485&lt;=Calculadora!$F$11,F484,"")</f>
        <v/>
      </c>
      <c r="D485" t="str">
        <f>IF(A485&lt;=Calculadora!$F$11,IF(Calculadora!$F$13=1,IF(MOD(A485-1,Calculadora!$F$12)=0,Calculadora!$B$7,0),IF(MOD(A485,Calculadora!$F$12)=0,Calculadora!$B$7,0)),"")</f>
        <v/>
      </c>
      <c r="E485" t="str">
        <f>IF(A485&lt;=Calculadora!$F$11,IF(Calculadora!$F$13=1,(C485+D485)*Calculadora!$F$9,C485*Calculadora!$F$9),"")</f>
        <v/>
      </c>
      <c r="F485" t="str">
        <f>IF(A485&lt;=Calculadora!$F$11,IF(Calculadora!$F$13=1,C485+D485+E485,C485+E485+D485),"")</f>
        <v/>
      </c>
      <c r="G485" t="str">
        <f>IF(A485&lt;=Calculadora!$F$11,G484+D485,"")</f>
        <v/>
      </c>
      <c r="H485" t="str">
        <f>IF(A485&lt;=Calculadora!$F$11,F485-G485,"")</f>
        <v/>
      </c>
      <c r="I485" t="str">
        <f>IF(A485&lt;=Calculadora!$F$11,ROUNDUP(A485/12,0),"")</f>
        <v/>
      </c>
      <c r="J485" t="str">
        <f>IF(A485&lt;=Calculadora!$F$11,IF(AND(Calculadora!$B$14&gt;0,F485&gt;=Calculadora!$B$14),1,""),"")</f>
        <v/>
      </c>
    </row>
    <row r="486" spans="1:10" x14ac:dyDescent="0.3">
      <c r="A486">
        <v>464</v>
      </c>
      <c r="B486" t="str">
        <f>IF(A486&lt;=Calculadora!$F$11,DATE(YEAR(Calculadora!$B$16),MONTH(Calculadora!$B$16)+A486-1,DAY(Calculadora!$B$16)),"")</f>
        <v/>
      </c>
      <c r="C486" t="str">
        <f>IF(A486&lt;=Calculadora!$F$11,F485,"")</f>
        <v/>
      </c>
      <c r="D486" t="str">
        <f>IF(A486&lt;=Calculadora!$F$11,IF(Calculadora!$F$13=1,IF(MOD(A486-1,Calculadora!$F$12)=0,Calculadora!$B$7,0),IF(MOD(A486,Calculadora!$F$12)=0,Calculadora!$B$7,0)),"")</f>
        <v/>
      </c>
      <c r="E486" t="str">
        <f>IF(A486&lt;=Calculadora!$F$11,IF(Calculadora!$F$13=1,(C486+D486)*Calculadora!$F$9,C486*Calculadora!$F$9),"")</f>
        <v/>
      </c>
      <c r="F486" t="str">
        <f>IF(A486&lt;=Calculadora!$F$11,IF(Calculadora!$F$13=1,C486+D486+E486,C486+E486+D486),"")</f>
        <v/>
      </c>
      <c r="G486" t="str">
        <f>IF(A486&lt;=Calculadora!$F$11,G485+D486,"")</f>
        <v/>
      </c>
      <c r="H486" t="str">
        <f>IF(A486&lt;=Calculadora!$F$11,F486-G486,"")</f>
        <v/>
      </c>
      <c r="I486" t="str">
        <f>IF(A486&lt;=Calculadora!$F$11,ROUNDUP(A486/12,0),"")</f>
        <v/>
      </c>
      <c r="J486" t="str">
        <f>IF(A486&lt;=Calculadora!$F$11,IF(AND(Calculadora!$B$14&gt;0,F486&gt;=Calculadora!$B$14),1,""),"")</f>
        <v/>
      </c>
    </row>
    <row r="487" spans="1:10" x14ac:dyDescent="0.3">
      <c r="A487">
        <v>465</v>
      </c>
      <c r="B487" t="str">
        <f>IF(A487&lt;=Calculadora!$F$11,DATE(YEAR(Calculadora!$B$16),MONTH(Calculadora!$B$16)+A487-1,DAY(Calculadora!$B$16)),"")</f>
        <v/>
      </c>
      <c r="C487" t="str">
        <f>IF(A487&lt;=Calculadora!$F$11,F486,"")</f>
        <v/>
      </c>
      <c r="D487" t="str">
        <f>IF(A487&lt;=Calculadora!$F$11,IF(Calculadora!$F$13=1,IF(MOD(A487-1,Calculadora!$F$12)=0,Calculadora!$B$7,0),IF(MOD(A487,Calculadora!$F$12)=0,Calculadora!$B$7,0)),"")</f>
        <v/>
      </c>
      <c r="E487" t="str">
        <f>IF(A487&lt;=Calculadora!$F$11,IF(Calculadora!$F$13=1,(C487+D487)*Calculadora!$F$9,C487*Calculadora!$F$9),"")</f>
        <v/>
      </c>
      <c r="F487" t="str">
        <f>IF(A487&lt;=Calculadora!$F$11,IF(Calculadora!$F$13=1,C487+D487+E487,C487+E487+D487),"")</f>
        <v/>
      </c>
      <c r="G487" t="str">
        <f>IF(A487&lt;=Calculadora!$F$11,G486+D487,"")</f>
        <v/>
      </c>
      <c r="H487" t="str">
        <f>IF(A487&lt;=Calculadora!$F$11,F487-G487,"")</f>
        <v/>
      </c>
      <c r="I487" t="str">
        <f>IF(A487&lt;=Calculadora!$F$11,ROUNDUP(A487/12,0),"")</f>
        <v/>
      </c>
      <c r="J487" t="str">
        <f>IF(A487&lt;=Calculadora!$F$11,IF(AND(Calculadora!$B$14&gt;0,F487&gt;=Calculadora!$B$14),1,""),"")</f>
        <v/>
      </c>
    </row>
    <row r="488" spans="1:10" x14ac:dyDescent="0.3">
      <c r="A488">
        <v>466</v>
      </c>
      <c r="B488" t="str">
        <f>IF(A488&lt;=Calculadora!$F$11,DATE(YEAR(Calculadora!$B$16),MONTH(Calculadora!$B$16)+A488-1,DAY(Calculadora!$B$16)),"")</f>
        <v/>
      </c>
      <c r="C488" t="str">
        <f>IF(A488&lt;=Calculadora!$F$11,F487,"")</f>
        <v/>
      </c>
      <c r="D488" t="str">
        <f>IF(A488&lt;=Calculadora!$F$11,IF(Calculadora!$F$13=1,IF(MOD(A488-1,Calculadora!$F$12)=0,Calculadora!$B$7,0),IF(MOD(A488,Calculadora!$F$12)=0,Calculadora!$B$7,0)),"")</f>
        <v/>
      </c>
      <c r="E488" t="str">
        <f>IF(A488&lt;=Calculadora!$F$11,IF(Calculadora!$F$13=1,(C488+D488)*Calculadora!$F$9,C488*Calculadora!$F$9),"")</f>
        <v/>
      </c>
      <c r="F488" t="str">
        <f>IF(A488&lt;=Calculadora!$F$11,IF(Calculadora!$F$13=1,C488+D488+E488,C488+E488+D488),"")</f>
        <v/>
      </c>
      <c r="G488" t="str">
        <f>IF(A488&lt;=Calculadora!$F$11,G487+D488,"")</f>
        <v/>
      </c>
      <c r="H488" t="str">
        <f>IF(A488&lt;=Calculadora!$F$11,F488-G488,"")</f>
        <v/>
      </c>
      <c r="I488" t="str">
        <f>IF(A488&lt;=Calculadora!$F$11,ROUNDUP(A488/12,0),"")</f>
        <v/>
      </c>
      <c r="J488" t="str">
        <f>IF(A488&lt;=Calculadora!$F$11,IF(AND(Calculadora!$B$14&gt;0,F488&gt;=Calculadora!$B$14),1,""),"")</f>
        <v/>
      </c>
    </row>
    <row r="489" spans="1:10" x14ac:dyDescent="0.3">
      <c r="A489">
        <v>467</v>
      </c>
      <c r="B489" t="str">
        <f>IF(A489&lt;=Calculadora!$F$11,DATE(YEAR(Calculadora!$B$16),MONTH(Calculadora!$B$16)+A489-1,DAY(Calculadora!$B$16)),"")</f>
        <v/>
      </c>
      <c r="C489" t="str">
        <f>IF(A489&lt;=Calculadora!$F$11,F488,"")</f>
        <v/>
      </c>
      <c r="D489" t="str">
        <f>IF(A489&lt;=Calculadora!$F$11,IF(Calculadora!$F$13=1,IF(MOD(A489-1,Calculadora!$F$12)=0,Calculadora!$B$7,0),IF(MOD(A489,Calculadora!$F$12)=0,Calculadora!$B$7,0)),"")</f>
        <v/>
      </c>
      <c r="E489" t="str">
        <f>IF(A489&lt;=Calculadora!$F$11,IF(Calculadora!$F$13=1,(C489+D489)*Calculadora!$F$9,C489*Calculadora!$F$9),"")</f>
        <v/>
      </c>
      <c r="F489" t="str">
        <f>IF(A489&lt;=Calculadora!$F$11,IF(Calculadora!$F$13=1,C489+D489+E489,C489+E489+D489),"")</f>
        <v/>
      </c>
      <c r="G489" t="str">
        <f>IF(A489&lt;=Calculadora!$F$11,G488+D489,"")</f>
        <v/>
      </c>
      <c r="H489" t="str">
        <f>IF(A489&lt;=Calculadora!$F$11,F489-G489,"")</f>
        <v/>
      </c>
      <c r="I489" t="str">
        <f>IF(A489&lt;=Calculadora!$F$11,ROUNDUP(A489/12,0),"")</f>
        <v/>
      </c>
      <c r="J489" t="str">
        <f>IF(A489&lt;=Calculadora!$F$11,IF(AND(Calculadora!$B$14&gt;0,F489&gt;=Calculadora!$B$14),1,""),"")</f>
        <v/>
      </c>
    </row>
    <row r="490" spans="1:10" x14ac:dyDescent="0.3">
      <c r="A490">
        <v>468</v>
      </c>
      <c r="B490" t="str">
        <f>IF(A490&lt;=Calculadora!$F$11,DATE(YEAR(Calculadora!$B$16),MONTH(Calculadora!$B$16)+A490-1,DAY(Calculadora!$B$16)),"")</f>
        <v/>
      </c>
      <c r="C490" t="str">
        <f>IF(A490&lt;=Calculadora!$F$11,F489,"")</f>
        <v/>
      </c>
      <c r="D490" t="str">
        <f>IF(A490&lt;=Calculadora!$F$11,IF(Calculadora!$F$13=1,IF(MOD(A490-1,Calculadora!$F$12)=0,Calculadora!$B$7,0),IF(MOD(A490,Calculadora!$F$12)=0,Calculadora!$B$7,0)),"")</f>
        <v/>
      </c>
      <c r="E490" t="str">
        <f>IF(A490&lt;=Calculadora!$F$11,IF(Calculadora!$F$13=1,(C490+D490)*Calculadora!$F$9,C490*Calculadora!$F$9),"")</f>
        <v/>
      </c>
      <c r="F490" t="str">
        <f>IF(A490&lt;=Calculadora!$F$11,IF(Calculadora!$F$13=1,C490+D490+E490,C490+E490+D490),"")</f>
        <v/>
      </c>
      <c r="G490" t="str">
        <f>IF(A490&lt;=Calculadora!$F$11,G489+D490,"")</f>
        <v/>
      </c>
      <c r="H490" t="str">
        <f>IF(A490&lt;=Calculadora!$F$11,F490-G490,"")</f>
        <v/>
      </c>
      <c r="I490" t="str">
        <f>IF(A490&lt;=Calculadora!$F$11,ROUNDUP(A490/12,0),"")</f>
        <v/>
      </c>
      <c r="J490" t="str">
        <f>IF(A490&lt;=Calculadora!$F$11,IF(AND(Calculadora!$B$14&gt;0,F490&gt;=Calculadora!$B$14),1,""),"")</f>
        <v/>
      </c>
    </row>
    <row r="491" spans="1:10" x14ac:dyDescent="0.3">
      <c r="A491">
        <v>469</v>
      </c>
      <c r="B491" t="str">
        <f>IF(A491&lt;=Calculadora!$F$11,DATE(YEAR(Calculadora!$B$16),MONTH(Calculadora!$B$16)+A491-1,DAY(Calculadora!$B$16)),"")</f>
        <v/>
      </c>
      <c r="C491" t="str">
        <f>IF(A491&lt;=Calculadora!$F$11,F490,"")</f>
        <v/>
      </c>
      <c r="D491" t="str">
        <f>IF(A491&lt;=Calculadora!$F$11,IF(Calculadora!$F$13=1,IF(MOD(A491-1,Calculadora!$F$12)=0,Calculadora!$B$7,0),IF(MOD(A491,Calculadora!$F$12)=0,Calculadora!$B$7,0)),"")</f>
        <v/>
      </c>
      <c r="E491" t="str">
        <f>IF(A491&lt;=Calculadora!$F$11,IF(Calculadora!$F$13=1,(C491+D491)*Calculadora!$F$9,C491*Calculadora!$F$9),"")</f>
        <v/>
      </c>
      <c r="F491" t="str">
        <f>IF(A491&lt;=Calculadora!$F$11,IF(Calculadora!$F$13=1,C491+D491+E491,C491+E491+D491),"")</f>
        <v/>
      </c>
      <c r="G491" t="str">
        <f>IF(A491&lt;=Calculadora!$F$11,G490+D491,"")</f>
        <v/>
      </c>
      <c r="H491" t="str">
        <f>IF(A491&lt;=Calculadora!$F$11,F491-G491,"")</f>
        <v/>
      </c>
      <c r="I491" t="str">
        <f>IF(A491&lt;=Calculadora!$F$11,ROUNDUP(A491/12,0),"")</f>
        <v/>
      </c>
      <c r="J491" t="str">
        <f>IF(A491&lt;=Calculadora!$F$11,IF(AND(Calculadora!$B$14&gt;0,F491&gt;=Calculadora!$B$14),1,""),"")</f>
        <v/>
      </c>
    </row>
    <row r="492" spans="1:10" x14ac:dyDescent="0.3">
      <c r="A492">
        <v>470</v>
      </c>
      <c r="B492" t="str">
        <f>IF(A492&lt;=Calculadora!$F$11,DATE(YEAR(Calculadora!$B$16),MONTH(Calculadora!$B$16)+A492-1,DAY(Calculadora!$B$16)),"")</f>
        <v/>
      </c>
      <c r="C492" t="str">
        <f>IF(A492&lt;=Calculadora!$F$11,F491,"")</f>
        <v/>
      </c>
      <c r="D492" t="str">
        <f>IF(A492&lt;=Calculadora!$F$11,IF(Calculadora!$F$13=1,IF(MOD(A492-1,Calculadora!$F$12)=0,Calculadora!$B$7,0),IF(MOD(A492,Calculadora!$F$12)=0,Calculadora!$B$7,0)),"")</f>
        <v/>
      </c>
      <c r="E492" t="str">
        <f>IF(A492&lt;=Calculadora!$F$11,IF(Calculadora!$F$13=1,(C492+D492)*Calculadora!$F$9,C492*Calculadora!$F$9),"")</f>
        <v/>
      </c>
      <c r="F492" t="str">
        <f>IF(A492&lt;=Calculadora!$F$11,IF(Calculadora!$F$13=1,C492+D492+E492,C492+E492+D492),"")</f>
        <v/>
      </c>
      <c r="G492" t="str">
        <f>IF(A492&lt;=Calculadora!$F$11,G491+D492,"")</f>
        <v/>
      </c>
      <c r="H492" t="str">
        <f>IF(A492&lt;=Calculadora!$F$11,F492-G492,"")</f>
        <v/>
      </c>
      <c r="I492" t="str">
        <f>IF(A492&lt;=Calculadora!$F$11,ROUNDUP(A492/12,0),"")</f>
        <v/>
      </c>
      <c r="J492" t="str">
        <f>IF(A492&lt;=Calculadora!$F$11,IF(AND(Calculadora!$B$14&gt;0,F492&gt;=Calculadora!$B$14),1,""),"")</f>
        <v/>
      </c>
    </row>
    <row r="493" spans="1:10" x14ac:dyDescent="0.3">
      <c r="A493">
        <v>471</v>
      </c>
      <c r="B493" t="str">
        <f>IF(A493&lt;=Calculadora!$F$11,DATE(YEAR(Calculadora!$B$16),MONTH(Calculadora!$B$16)+A493-1,DAY(Calculadora!$B$16)),"")</f>
        <v/>
      </c>
      <c r="C493" t="str">
        <f>IF(A493&lt;=Calculadora!$F$11,F492,"")</f>
        <v/>
      </c>
      <c r="D493" t="str">
        <f>IF(A493&lt;=Calculadora!$F$11,IF(Calculadora!$F$13=1,IF(MOD(A493-1,Calculadora!$F$12)=0,Calculadora!$B$7,0),IF(MOD(A493,Calculadora!$F$12)=0,Calculadora!$B$7,0)),"")</f>
        <v/>
      </c>
      <c r="E493" t="str">
        <f>IF(A493&lt;=Calculadora!$F$11,IF(Calculadora!$F$13=1,(C493+D493)*Calculadora!$F$9,C493*Calculadora!$F$9),"")</f>
        <v/>
      </c>
      <c r="F493" t="str">
        <f>IF(A493&lt;=Calculadora!$F$11,IF(Calculadora!$F$13=1,C493+D493+E493,C493+E493+D493),"")</f>
        <v/>
      </c>
      <c r="G493" t="str">
        <f>IF(A493&lt;=Calculadora!$F$11,G492+D493,"")</f>
        <v/>
      </c>
      <c r="H493" t="str">
        <f>IF(A493&lt;=Calculadora!$F$11,F493-G493,"")</f>
        <v/>
      </c>
      <c r="I493" t="str">
        <f>IF(A493&lt;=Calculadora!$F$11,ROUNDUP(A493/12,0),"")</f>
        <v/>
      </c>
      <c r="J493" t="str">
        <f>IF(A493&lt;=Calculadora!$F$11,IF(AND(Calculadora!$B$14&gt;0,F493&gt;=Calculadora!$B$14),1,""),"")</f>
        <v/>
      </c>
    </row>
    <row r="494" spans="1:10" x14ac:dyDescent="0.3">
      <c r="A494">
        <v>472</v>
      </c>
      <c r="B494" t="str">
        <f>IF(A494&lt;=Calculadora!$F$11,DATE(YEAR(Calculadora!$B$16),MONTH(Calculadora!$B$16)+A494-1,DAY(Calculadora!$B$16)),"")</f>
        <v/>
      </c>
      <c r="C494" t="str">
        <f>IF(A494&lt;=Calculadora!$F$11,F493,"")</f>
        <v/>
      </c>
      <c r="D494" t="str">
        <f>IF(A494&lt;=Calculadora!$F$11,IF(Calculadora!$F$13=1,IF(MOD(A494-1,Calculadora!$F$12)=0,Calculadora!$B$7,0),IF(MOD(A494,Calculadora!$F$12)=0,Calculadora!$B$7,0)),"")</f>
        <v/>
      </c>
      <c r="E494" t="str">
        <f>IF(A494&lt;=Calculadora!$F$11,IF(Calculadora!$F$13=1,(C494+D494)*Calculadora!$F$9,C494*Calculadora!$F$9),"")</f>
        <v/>
      </c>
      <c r="F494" t="str">
        <f>IF(A494&lt;=Calculadora!$F$11,IF(Calculadora!$F$13=1,C494+D494+E494,C494+E494+D494),"")</f>
        <v/>
      </c>
      <c r="G494" t="str">
        <f>IF(A494&lt;=Calculadora!$F$11,G493+D494,"")</f>
        <v/>
      </c>
      <c r="H494" t="str">
        <f>IF(A494&lt;=Calculadora!$F$11,F494-G494,"")</f>
        <v/>
      </c>
      <c r="I494" t="str">
        <f>IF(A494&lt;=Calculadora!$F$11,ROUNDUP(A494/12,0),"")</f>
        <v/>
      </c>
      <c r="J494" t="str">
        <f>IF(A494&lt;=Calculadora!$F$11,IF(AND(Calculadora!$B$14&gt;0,F494&gt;=Calculadora!$B$14),1,""),"")</f>
        <v/>
      </c>
    </row>
    <row r="495" spans="1:10" x14ac:dyDescent="0.3">
      <c r="A495">
        <v>473</v>
      </c>
      <c r="B495" t="str">
        <f>IF(A495&lt;=Calculadora!$F$11,DATE(YEAR(Calculadora!$B$16),MONTH(Calculadora!$B$16)+A495-1,DAY(Calculadora!$B$16)),"")</f>
        <v/>
      </c>
      <c r="C495" t="str">
        <f>IF(A495&lt;=Calculadora!$F$11,F494,"")</f>
        <v/>
      </c>
      <c r="D495" t="str">
        <f>IF(A495&lt;=Calculadora!$F$11,IF(Calculadora!$F$13=1,IF(MOD(A495-1,Calculadora!$F$12)=0,Calculadora!$B$7,0),IF(MOD(A495,Calculadora!$F$12)=0,Calculadora!$B$7,0)),"")</f>
        <v/>
      </c>
      <c r="E495" t="str">
        <f>IF(A495&lt;=Calculadora!$F$11,IF(Calculadora!$F$13=1,(C495+D495)*Calculadora!$F$9,C495*Calculadora!$F$9),"")</f>
        <v/>
      </c>
      <c r="F495" t="str">
        <f>IF(A495&lt;=Calculadora!$F$11,IF(Calculadora!$F$13=1,C495+D495+E495,C495+E495+D495),"")</f>
        <v/>
      </c>
      <c r="G495" t="str">
        <f>IF(A495&lt;=Calculadora!$F$11,G494+D495,"")</f>
        <v/>
      </c>
      <c r="H495" t="str">
        <f>IF(A495&lt;=Calculadora!$F$11,F495-G495,"")</f>
        <v/>
      </c>
      <c r="I495" t="str">
        <f>IF(A495&lt;=Calculadora!$F$11,ROUNDUP(A495/12,0),"")</f>
        <v/>
      </c>
      <c r="J495" t="str">
        <f>IF(A495&lt;=Calculadora!$F$11,IF(AND(Calculadora!$B$14&gt;0,F495&gt;=Calculadora!$B$14),1,""),"")</f>
        <v/>
      </c>
    </row>
    <row r="496" spans="1:10" x14ac:dyDescent="0.3">
      <c r="A496">
        <v>474</v>
      </c>
      <c r="B496" t="str">
        <f>IF(A496&lt;=Calculadora!$F$11,DATE(YEAR(Calculadora!$B$16),MONTH(Calculadora!$B$16)+A496-1,DAY(Calculadora!$B$16)),"")</f>
        <v/>
      </c>
      <c r="C496" t="str">
        <f>IF(A496&lt;=Calculadora!$F$11,F495,"")</f>
        <v/>
      </c>
      <c r="D496" t="str">
        <f>IF(A496&lt;=Calculadora!$F$11,IF(Calculadora!$F$13=1,IF(MOD(A496-1,Calculadora!$F$12)=0,Calculadora!$B$7,0),IF(MOD(A496,Calculadora!$F$12)=0,Calculadora!$B$7,0)),"")</f>
        <v/>
      </c>
      <c r="E496" t="str">
        <f>IF(A496&lt;=Calculadora!$F$11,IF(Calculadora!$F$13=1,(C496+D496)*Calculadora!$F$9,C496*Calculadora!$F$9),"")</f>
        <v/>
      </c>
      <c r="F496" t="str">
        <f>IF(A496&lt;=Calculadora!$F$11,IF(Calculadora!$F$13=1,C496+D496+E496,C496+E496+D496),"")</f>
        <v/>
      </c>
      <c r="G496" t="str">
        <f>IF(A496&lt;=Calculadora!$F$11,G495+D496,"")</f>
        <v/>
      </c>
      <c r="H496" t="str">
        <f>IF(A496&lt;=Calculadora!$F$11,F496-G496,"")</f>
        <v/>
      </c>
      <c r="I496" t="str">
        <f>IF(A496&lt;=Calculadora!$F$11,ROUNDUP(A496/12,0),"")</f>
        <v/>
      </c>
      <c r="J496" t="str">
        <f>IF(A496&lt;=Calculadora!$F$11,IF(AND(Calculadora!$B$14&gt;0,F496&gt;=Calculadora!$B$14),1,""),"")</f>
        <v/>
      </c>
    </row>
    <row r="497" spans="1:10" x14ac:dyDescent="0.3">
      <c r="A497">
        <v>475</v>
      </c>
      <c r="B497" t="str">
        <f>IF(A497&lt;=Calculadora!$F$11,DATE(YEAR(Calculadora!$B$16),MONTH(Calculadora!$B$16)+A497-1,DAY(Calculadora!$B$16)),"")</f>
        <v/>
      </c>
      <c r="C497" t="str">
        <f>IF(A497&lt;=Calculadora!$F$11,F496,"")</f>
        <v/>
      </c>
      <c r="D497" t="str">
        <f>IF(A497&lt;=Calculadora!$F$11,IF(Calculadora!$F$13=1,IF(MOD(A497-1,Calculadora!$F$12)=0,Calculadora!$B$7,0),IF(MOD(A497,Calculadora!$F$12)=0,Calculadora!$B$7,0)),"")</f>
        <v/>
      </c>
      <c r="E497" t="str">
        <f>IF(A497&lt;=Calculadora!$F$11,IF(Calculadora!$F$13=1,(C497+D497)*Calculadora!$F$9,C497*Calculadora!$F$9),"")</f>
        <v/>
      </c>
      <c r="F497" t="str">
        <f>IF(A497&lt;=Calculadora!$F$11,IF(Calculadora!$F$13=1,C497+D497+E497,C497+E497+D497),"")</f>
        <v/>
      </c>
      <c r="G497" t="str">
        <f>IF(A497&lt;=Calculadora!$F$11,G496+D497,"")</f>
        <v/>
      </c>
      <c r="H497" t="str">
        <f>IF(A497&lt;=Calculadora!$F$11,F497-G497,"")</f>
        <v/>
      </c>
      <c r="I497" t="str">
        <f>IF(A497&lt;=Calculadora!$F$11,ROUNDUP(A497/12,0),"")</f>
        <v/>
      </c>
      <c r="J497" t="str">
        <f>IF(A497&lt;=Calculadora!$F$11,IF(AND(Calculadora!$B$14&gt;0,F497&gt;=Calculadora!$B$14),1,""),"")</f>
        <v/>
      </c>
    </row>
    <row r="498" spans="1:10" x14ac:dyDescent="0.3">
      <c r="A498">
        <v>476</v>
      </c>
      <c r="B498" t="str">
        <f>IF(A498&lt;=Calculadora!$F$11,DATE(YEAR(Calculadora!$B$16),MONTH(Calculadora!$B$16)+A498-1,DAY(Calculadora!$B$16)),"")</f>
        <v/>
      </c>
      <c r="C498" t="str">
        <f>IF(A498&lt;=Calculadora!$F$11,F497,"")</f>
        <v/>
      </c>
      <c r="D498" t="str">
        <f>IF(A498&lt;=Calculadora!$F$11,IF(Calculadora!$F$13=1,IF(MOD(A498-1,Calculadora!$F$12)=0,Calculadora!$B$7,0),IF(MOD(A498,Calculadora!$F$12)=0,Calculadora!$B$7,0)),"")</f>
        <v/>
      </c>
      <c r="E498" t="str">
        <f>IF(A498&lt;=Calculadora!$F$11,IF(Calculadora!$F$13=1,(C498+D498)*Calculadora!$F$9,C498*Calculadora!$F$9),"")</f>
        <v/>
      </c>
      <c r="F498" t="str">
        <f>IF(A498&lt;=Calculadora!$F$11,IF(Calculadora!$F$13=1,C498+D498+E498,C498+E498+D498),"")</f>
        <v/>
      </c>
      <c r="G498" t="str">
        <f>IF(A498&lt;=Calculadora!$F$11,G497+D498,"")</f>
        <v/>
      </c>
      <c r="H498" t="str">
        <f>IF(A498&lt;=Calculadora!$F$11,F498-G498,"")</f>
        <v/>
      </c>
      <c r="I498" t="str">
        <f>IF(A498&lt;=Calculadora!$F$11,ROUNDUP(A498/12,0),"")</f>
        <v/>
      </c>
      <c r="J498" t="str">
        <f>IF(A498&lt;=Calculadora!$F$11,IF(AND(Calculadora!$B$14&gt;0,F498&gt;=Calculadora!$B$14),1,""),"")</f>
        <v/>
      </c>
    </row>
    <row r="499" spans="1:10" x14ac:dyDescent="0.3">
      <c r="A499">
        <v>477</v>
      </c>
      <c r="B499" t="str">
        <f>IF(A499&lt;=Calculadora!$F$11,DATE(YEAR(Calculadora!$B$16),MONTH(Calculadora!$B$16)+A499-1,DAY(Calculadora!$B$16)),"")</f>
        <v/>
      </c>
      <c r="C499" t="str">
        <f>IF(A499&lt;=Calculadora!$F$11,F498,"")</f>
        <v/>
      </c>
      <c r="D499" t="str">
        <f>IF(A499&lt;=Calculadora!$F$11,IF(Calculadora!$F$13=1,IF(MOD(A499-1,Calculadora!$F$12)=0,Calculadora!$B$7,0),IF(MOD(A499,Calculadora!$F$12)=0,Calculadora!$B$7,0)),"")</f>
        <v/>
      </c>
      <c r="E499" t="str">
        <f>IF(A499&lt;=Calculadora!$F$11,IF(Calculadora!$F$13=1,(C499+D499)*Calculadora!$F$9,C499*Calculadora!$F$9),"")</f>
        <v/>
      </c>
      <c r="F499" t="str">
        <f>IF(A499&lt;=Calculadora!$F$11,IF(Calculadora!$F$13=1,C499+D499+E499,C499+E499+D499),"")</f>
        <v/>
      </c>
      <c r="G499" t="str">
        <f>IF(A499&lt;=Calculadora!$F$11,G498+D499,"")</f>
        <v/>
      </c>
      <c r="H499" t="str">
        <f>IF(A499&lt;=Calculadora!$F$11,F499-G499,"")</f>
        <v/>
      </c>
      <c r="I499" t="str">
        <f>IF(A499&lt;=Calculadora!$F$11,ROUNDUP(A499/12,0),"")</f>
        <v/>
      </c>
      <c r="J499" t="str">
        <f>IF(A499&lt;=Calculadora!$F$11,IF(AND(Calculadora!$B$14&gt;0,F499&gt;=Calculadora!$B$14),1,""),"")</f>
        <v/>
      </c>
    </row>
    <row r="500" spans="1:10" x14ac:dyDescent="0.3">
      <c r="A500">
        <v>478</v>
      </c>
      <c r="B500" t="str">
        <f>IF(A500&lt;=Calculadora!$F$11,DATE(YEAR(Calculadora!$B$16),MONTH(Calculadora!$B$16)+A500-1,DAY(Calculadora!$B$16)),"")</f>
        <v/>
      </c>
      <c r="C500" t="str">
        <f>IF(A500&lt;=Calculadora!$F$11,F499,"")</f>
        <v/>
      </c>
      <c r="D500" t="str">
        <f>IF(A500&lt;=Calculadora!$F$11,IF(Calculadora!$F$13=1,IF(MOD(A500-1,Calculadora!$F$12)=0,Calculadora!$B$7,0),IF(MOD(A500,Calculadora!$F$12)=0,Calculadora!$B$7,0)),"")</f>
        <v/>
      </c>
      <c r="E500" t="str">
        <f>IF(A500&lt;=Calculadora!$F$11,IF(Calculadora!$F$13=1,(C500+D500)*Calculadora!$F$9,C500*Calculadora!$F$9),"")</f>
        <v/>
      </c>
      <c r="F500" t="str">
        <f>IF(A500&lt;=Calculadora!$F$11,IF(Calculadora!$F$13=1,C500+D500+E500,C500+E500+D500),"")</f>
        <v/>
      </c>
      <c r="G500" t="str">
        <f>IF(A500&lt;=Calculadora!$F$11,G499+D500,"")</f>
        <v/>
      </c>
      <c r="H500" t="str">
        <f>IF(A500&lt;=Calculadora!$F$11,F500-G500,"")</f>
        <v/>
      </c>
      <c r="I500" t="str">
        <f>IF(A500&lt;=Calculadora!$F$11,ROUNDUP(A500/12,0),"")</f>
        <v/>
      </c>
      <c r="J500" t="str">
        <f>IF(A500&lt;=Calculadora!$F$11,IF(AND(Calculadora!$B$14&gt;0,F500&gt;=Calculadora!$B$14),1,""),"")</f>
        <v/>
      </c>
    </row>
    <row r="501" spans="1:10" x14ac:dyDescent="0.3">
      <c r="A501">
        <v>479</v>
      </c>
      <c r="B501" t="str">
        <f>IF(A501&lt;=Calculadora!$F$11,DATE(YEAR(Calculadora!$B$16),MONTH(Calculadora!$B$16)+A501-1,DAY(Calculadora!$B$16)),"")</f>
        <v/>
      </c>
      <c r="C501" t="str">
        <f>IF(A501&lt;=Calculadora!$F$11,F500,"")</f>
        <v/>
      </c>
      <c r="D501" t="str">
        <f>IF(A501&lt;=Calculadora!$F$11,IF(Calculadora!$F$13=1,IF(MOD(A501-1,Calculadora!$F$12)=0,Calculadora!$B$7,0),IF(MOD(A501,Calculadora!$F$12)=0,Calculadora!$B$7,0)),"")</f>
        <v/>
      </c>
      <c r="E501" t="str">
        <f>IF(A501&lt;=Calculadora!$F$11,IF(Calculadora!$F$13=1,(C501+D501)*Calculadora!$F$9,C501*Calculadora!$F$9),"")</f>
        <v/>
      </c>
      <c r="F501" t="str">
        <f>IF(A501&lt;=Calculadora!$F$11,IF(Calculadora!$F$13=1,C501+D501+E501,C501+E501+D501),"")</f>
        <v/>
      </c>
      <c r="G501" t="str">
        <f>IF(A501&lt;=Calculadora!$F$11,G500+D501,"")</f>
        <v/>
      </c>
      <c r="H501" t="str">
        <f>IF(A501&lt;=Calculadora!$F$11,F501-G501,"")</f>
        <v/>
      </c>
      <c r="I501" t="str">
        <f>IF(A501&lt;=Calculadora!$F$11,ROUNDUP(A501/12,0),"")</f>
        <v/>
      </c>
      <c r="J501" t="str">
        <f>IF(A501&lt;=Calculadora!$F$11,IF(AND(Calculadora!$B$14&gt;0,F501&gt;=Calculadora!$B$14),1,""),"")</f>
        <v/>
      </c>
    </row>
    <row r="502" spans="1:10" x14ac:dyDescent="0.3">
      <c r="A502">
        <v>480</v>
      </c>
      <c r="B502" t="str">
        <f>IF(A502&lt;=Calculadora!$F$11,DATE(YEAR(Calculadora!$B$16),MONTH(Calculadora!$B$16)+A502-1,DAY(Calculadora!$B$16)),"")</f>
        <v/>
      </c>
      <c r="C502" t="str">
        <f>IF(A502&lt;=Calculadora!$F$11,F501,"")</f>
        <v/>
      </c>
      <c r="D502" t="str">
        <f>IF(A502&lt;=Calculadora!$F$11,IF(Calculadora!$F$13=1,IF(MOD(A502-1,Calculadora!$F$12)=0,Calculadora!$B$7,0),IF(MOD(A502,Calculadora!$F$12)=0,Calculadora!$B$7,0)),"")</f>
        <v/>
      </c>
      <c r="E502" t="str">
        <f>IF(A502&lt;=Calculadora!$F$11,IF(Calculadora!$F$13=1,(C502+D502)*Calculadora!$F$9,C502*Calculadora!$F$9),"")</f>
        <v/>
      </c>
      <c r="F502" t="str">
        <f>IF(A502&lt;=Calculadora!$F$11,IF(Calculadora!$F$13=1,C502+D502+E502,C502+E502+D502),"")</f>
        <v/>
      </c>
      <c r="G502" t="str">
        <f>IF(A502&lt;=Calculadora!$F$11,G501+D502,"")</f>
        <v/>
      </c>
      <c r="H502" t="str">
        <f>IF(A502&lt;=Calculadora!$F$11,F502-G502,"")</f>
        <v/>
      </c>
      <c r="I502" t="str">
        <f>IF(A502&lt;=Calculadora!$F$11,ROUNDUP(A502/12,0),"")</f>
        <v/>
      </c>
      <c r="J502" t="str">
        <f>IF(A502&lt;=Calculadora!$F$11,IF(AND(Calculadora!$B$14&gt;0,F502&gt;=Calculadora!$B$14),1,""),"")</f>
        <v/>
      </c>
    </row>
    <row r="503" spans="1:10" x14ac:dyDescent="0.3">
      <c r="A503">
        <v>481</v>
      </c>
      <c r="B503" t="str">
        <f>IF(A503&lt;=Calculadora!$F$11,DATE(YEAR(Calculadora!$B$16),MONTH(Calculadora!$B$16)+A503-1,DAY(Calculadora!$B$16)),"")</f>
        <v/>
      </c>
      <c r="C503" t="str">
        <f>IF(A503&lt;=Calculadora!$F$11,F502,"")</f>
        <v/>
      </c>
      <c r="D503" t="str">
        <f>IF(A503&lt;=Calculadora!$F$11,IF(Calculadora!$F$13=1,IF(MOD(A503-1,Calculadora!$F$12)=0,Calculadora!$B$7,0),IF(MOD(A503,Calculadora!$F$12)=0,Calculadora!$B$7,0)),"")</f>
        <v/>
      </c>
      <c r="E503" t="str">
        <f>IF(A503&lt;=Calculadora!$F$11,IF(Calculadora!$F$13=1,(C503+D503)*Calculadora!$F$9,C503*Calculadora!$F$9),"")</f>
        <v/>
      </c>
      <c r="F503" t="str">
        <f>IF(A503&lt;=Calculadora!$F$11,IF(Calculadora!$F$13=1,C503+D503+E503,C503+E503+D503),"")</f>
        <v/>
      </c>
      <c r="G503" t="str">
        <f>IF(A503&lt;=Calculadora!$F$11,G502+D503,"")</f>
        <v/>
      </c>
      <c r="H503" t="str">
        <f>IF(A503&lt;=Calculadora!$F$11,F503-G503,"")</f>
        <v/>
      </c>
      <c r="I503" t="str">
        <f>IF(A503&lt;=Calculadora!$F$11,ROUNDUP(A503/12,0),"")</f>
        <v/>
      </c>
      <c r="J503" t="str">
        <f>IF(A503&lt;=Calculadora!$F$11,IF(AND(Calculadora!$B$14&gt;0,F503&gt;=Calculadora!$B$14),1,""),"")</f>
        <v/>
      </c>
    </row>
    <row r="504" spans="1:10" x14ac:dyDescent="0.3">
      <c r="A504">
        <v>482</v>
      </c>
      <c r="B504" t="str">
        <f>IF(A504&lt;=Calculadora!$F$11,DATE(YEAR(Calculadora!$B$16),MONTH(Calculadora!$B$16)+A504-1,DAY(Calculadora!$B$16)),"")</f>
        <v/>
      </c>
      <c r="C504" t="str">
        <f>IF(A504&lt;=Calculadora!$F$11,F503,"")</f>
        <v/>
      </c>
      <c r="D504" t="str">
        <f>IF(A504&lt;=Calculadora!$F$11,IF(Calculadora!$F$13=1,IF(MOD(A504-1,Calculadora!$F$12)=0,Calculadora!$B$7,0),IF(MOD(A504,Calculadora!$F$12)=0,Calculadora!$B$7,0)),"")</f>
        <v/>
      </c>
      <c r="E504" t="str">
        <f>IF(A504&lt;=Calculadora!$F$11,IF(Calculadora!$F$13=1,(C504+D504)*Calculadora!$F$9,C504*Calculadora!$F$9),"")</f>
        <v/>
      </c>
      <c r="F504" t="str">
        <f>IF(A504&lt;=Calculadora!$F$11,IF(Calculadora!$F$13=1,C504+D504+E504,C504+E504+D504),"")</f>
        <v/>
      </c>
      <c r="G504" t="str">
        <f>IF(A504&lt;=Calculadora!$F$11,G503+D504,"")</f>
        <v/>
      </c>
      <c r="H504" t="str">
        <f>IF(A504&lt;=Calculadora!$F$11,F504-G504,"")</f>
        <v/>
      </c>
      <c r="I504" t="str">
        <f>IF(A504&lt;=Calculadora!$F$11,ROUNDUP(A504/12,0),"")</f>
        <v/>
      </c>
      <c r="J504" t="str">
        <f>IF(A504&lt;=Calculadora!$F$11,IF(AND(Calculadora!$B$14&gt;0,F504&gt;=Calculadora!$B$14),1,""),"")</f>
        <v/>
      </c>
    </row>
    <row r="505" spans="1:10" x14ac:dyDescent="0.3">
      <c r="A505">
        <v>483</v>
      </c>
      <c r="B505" t="str">
        <f>IF(A505&lt;=Calculadora!$F$11,DATE(YEAR(Calculadora!$B$16),MONTH(Calculadora!$B$16)+A505-1,DAY(Calculadora!$B$16)),"")</f>
        <v/>
      </c>
      <c r="C505" t="str">
        <f>IF(A505&lt;=Calculadora!$F$11,F504,"")</f>
        <v/>
      </c>
      <c r="D505" t="str">
        <f>IF(A505&lt;=Calculadora!$F$11,IF(Calculadora!$F$13=1,IF(MOD(A505-1,Calculadora!$F$12)=0,Calculadora!$B$7,0),IF(MOD(A505,Calculadora!$F$12)=0,Calculadora!$B$7,0)),"")</f>
        <v/>
      </c>
      <c r="E505" t="str">
        <f>IF(A505&lt;=Calculadora!$F$11,IF(Calculadora!$F$13=1,(C505+D505)*Calculadora!$F$9,C505*Calculadora!$F$9),"")</f>
        <v/>
      </c>
      <c r="F505" t="str">
        <f>IF(A505&lt;=Calculadora!$F$11,IF(Calculadora!$F$13=1,C505+D505+E505,C505+E505+D505),"")</f>
        <v/>
      </c>
      <c r="G505" t="str">
        <f>IF(A505&lt;=Calculadora!$F$11,G504+D505,"")</f>
        <v/>
      </c>
      <c r="H505" t="str">
        <f>IF(A505&lt;=Calculadora!$F$11,F505-G505,"")</f>
        <v/>
      </c>
      <c r="I505" t="str">
        <f>IF(A505&lt;=Calculadora!$F$11,ROUNDUP(A505/12,0),"")</f>
        <v/>
      </c>
      <c r="J505" t="str">
        <f>IF(A505&lt;=Calculadora!$F$11,IF(AND(Calculadora!$B$14&gt;0,F505&gt;=Calculadora!$B$14),1,""),"")</f>
        <v/>
      </c>
    </row>
    <row r="506" spans="1:10" x14ac:dyDescent="0.3">
      <c r="A506">
        <v>484</v>
      </c>
      <c r="B506" t="str">
        <f>IF(A506&lt;=Calculadora!$F$11,DATE(YEAR(Calculadora!$B$16),MONTH(Calculadora!$B$16)+A506-1,DAY(Calculadora!$B$16)),"")</f>
        <v/>
      </c>
      <c r="C506" t="str">
        <f>IF(A506&lt;=Calculadora!$F$11,F505,"")</f>
        <v/>
      </c>
      <c r="D506" t="str">
        <f>IF(A506&lt;=Calculadora!$F$11,IF(Calculadora!$F$13=1,IF(MOD(A506-1,Calculadora!$F$12)=0,Calculadora!$B$7,0),IF(MOD(A506,Calculadora!$F$12)=0,Calculadora!$B$7,0)),"")</f>
        <v/>
      </c>
      <c r="E506" t="str">
        <f>IF(A506&lt;=Calculadora!$F$11,IF(Calculadora!$F$13=1,(C506+D506)*Calculadora!$F$9,C506*Calculadora!$F$9),"")</f>
        <v/>
      </c>
      <c r="F506" t="str">
        <f>IF(A506&lt;=Calculadora!$F$11,IF(Calculadora!$F$13=1,C506+D506+E506,C506+E506+D506),"")</f>
        <v/>
      </c>
      <c r="G506" t="str">
        <f>IF(A506&lt;=Calculadora!$F$11,G505+D506,"")</f>
        <v/>
      </c>
      <c r="H506" t="str">
        <f>IF(A506&lt;=Calculadora!$F$11,F506-G506,"")</f>
        <v/>
      </c>
      <c r="I506" t="str">
        <f>IF(A506&lt;=Calculadora!$F$11,ROUNDUP(A506/12,0),"")</f>
        <v/>
      </c>
      <c r="J506" t="str">
        <f>IF(A506&lt;=Calculadora!$F$11,IF(AND(Calculadora!$B$14&gt;0,F506&gt;=Calculadora!$B$14),1,""),"")</f>
        <v/>
      </c>
    </row>
    <row r="507" spans="1:10" x14ac:dyDescent="0.3">
      <c r="A507">
        <v>485</v>
      </c>
      <c r="B507" t="str">
        <f>IF(A507&lt;=Calculadora!$F$11,DATE(YEAR(Calculadora!$B$16),MONTH(Calculadora!$B$16)+A507-1,DAY(Calculadora!$B$16)),"")</f>
        <v/>
      </c>
      <c r="C507" t="str">
        <f>IF(A507&lt;=Calculadora!$F$11,F506,"")</f>
        <v/>
      </c>
      <c r="D507" t="str">
        <f>IF(A507&lt;=Calculadora!$F$11,IF(Calculadora!$F$13=1,IF(MOD(A507-1,Calculadora!$F$12)=0,Calculadora!$B$7,0),IF(MOD(A507,Calculadora!$F$12)=0,Calculadora!$B$7,0)),"")</f>
        <v/>
      </c>
      <c r="E507" t="str">
        <f>IF(A507&lt;=Calculadora!$F$11,IF(Calculadora!$F$13=1,(C507+D507)*Calculadora!$F$9,C507*Calculadora!$F$9),"")</f>
        <v/>
      </c>
      <c r="F507" t="str">
        <f>IF(A507&lt;=Calculadora!$F$11,IF(Calculadora!$F$13=1,C507+D507+E507,C507+E507+D507),"")</f>
        <v/>
      </c>
      <c r="G507" t="str">
        <f>IF(A507&lt;=Calculadora!$F$11,G506+D507,"")</f>
        <v/>
      </c>
      <c r="H507" t="str">
        <f>IF(A507&lt;=Calculadora!$F$11,F507-G507,"")</f>
        <v/>
      </c>
      <c r="I507" t="str">
        <f>IF(A507&lt;=Calculadora!$F$11,ROUNDUP(A507/12,0),"")</f>
        <v/>
      </c>
      <c r="J507" t="str">
        <f>IF(A507&lt;=Calculadora!$F$11,IF(AND(Calculadora!$B$14&gt;0,F507&gt;=Calculadora!$B$14),1,""),"")</f>
        <v/>
      </c>
    </row>
    <row r="508" spans="1:10" x14ac:dyDescent="0.3">
      <c r="A508">
        <v>486</v>
      </c>
      <c r="B508" t="str">
        <f>IF(A508&lt;=Calculadora!$F$11,DATE(YEAR(Calculadora!$B$16),MONTH(Calculadora!$B$16)+A508-1,DAY(Calculadora!$B$16)),"")</f>
        <v/>
      </c>
      <c r="C508" t="str">
        <f>IF(A508&lt;=Calculadora!$F$11,F507,"")</f>
        <v/>
      </c>
      <c r="D508" t="str">
        <f>IF(A508&lt;=Calculadora!$F$11,IF(Calculadora!$F$13=1,IF(MOD(A508-1,Calculadora!$F$12)=0,Calculadora!$B$7,0),IF(MOD(A508,Calculadora!$F$12)=0,Calculadora!$B$7,0)),"")</f>
        <v/>
      </c>
      <c r="E508" t="str">
        <f>IF(A508&lt;=Calculadora!$F$11,IF(Calculadora!$F$13=1,(C508+D508)*Calculadora!$F$9,C508*Calculadora!$F$9),"")</f>
        <v/>
      </c>
      <c r="F508" t="str">
        <f>IF(A508&lt;=Calculadora!$F$11,IF(Calculadora!$F$13=1,C508+D508+E508,C508+E508+D508),"")</f>
        <v/>
      </c>
      <c r="G508" t="str">
        <f>IF(A508&lt;=Calculadora!$F$11,G507+D508,"")</f>
        <v/>
      </c>
      <c r="H508" t="str">
        <f>IF(A508&lt;=Calculadora!$F$11,F508-G508,"")</f>
        <v/>
      </c>
      <c r="I508" t="str">
        <f>IF(A508&lt;=Calculadora!$F$11,ROUNDUP(A508/12,0),"")</f>
        <v/>
      </c>
      <c r="J508" t="str">
        <f>IF(A508&lt;=Calculadora!$F$11,IF(AND(Calculadora!$B$14&gt;0,F508&gt;=Calculadora!$B$14),1,""),"")</f>
        <v/>
      </c>
    </row>
    <row r="509" spans="1:10" x14ac:dyDescent="0.3">
      <c r="A509">
        <v>487</v>
      </c>
      <c r="B509" t="str">
        <f>IF(A509&lt;=Calculadora!$F$11,DATE(YEAR(Calculadora!$B$16),MONTH(Calculadora!$B$16)+A509-1,DAY(Calculadora!$B$16)),"")</f>
        <v/>
      </c>
      <c r="C509" t="str">
        <f>IF(A509&lt;=Calculadora!$F$11,F508,"")</f>
        <v/>
      </c>
      <c r="D509" t="str">
        <f>IF(A509&lt;=Calculadora!$F$11,IF(Calculadora!$F$13=1,IF(MOD(A509-1,Calculadora!$F$12)=0,Calculadora!$B$7,0),IF(MOD(A509,Calculadora!$F$12)=0,Calculadora!$B$7,0)),"")</f>
        <v/>
      </c>
      <c r="E509" t="str">
        <f>IF(A509&lt;=Calculadora!$F$11,IF(Calculadora!$F$13=1,(C509+D509)*Calculadora!$F$9,C509*Calculadora!$F$9),"")</f>
        <v/>
      </c>
      <c r="F509" t="str">
        <f>IF(A509&lt;=Calculadora!$F$11,IF(Calculadora!$F$13=1,C509+D509+E509,C509+E509+D509),"")</f>
        <v/>
      </c>
      <c r="G509" t="str">
        <f>IF(A509&lt;=Calculadora!$F$11,G508+D509,"")</f>
        <v/>
      </c>
      <c r="H509" t="str">
        <f>IF(A509&lt;=Calculadora!$F$11,F509-G509,"")</f>
        <v/>
      </c>
      <c r="I509" t="str">
        <f>IF(A509&lt;=Calculadora!$F$11,ROUNDUP(A509/12,0),"")</f>
        <v/>
      </c>
      <c r="J509" t="str">
        <f>IF(A509&lt;=Calculadora!$F$11,IF(AND(Calculadora!$B$14&gt;0,F509&gt;=Calculadora!$B$14),1,""),"")</f>
        <v/>
      </c>
    </row>
    <row r="510" spans="1:10" x14ac:dyDescent="0.3">
      <c r="A510">
        <v>488</v>
      </c>
      <c r="B510" t="str">
        <f>IF(A510&lt;=Calculadora!$F$11,DATE(YEAR(Calculadora!$B$16),MONTH(Calculadora!$B$16)+A510-1,DAY(Calculadora!$B$16)),"")</f>
        <v/>
      </c>
      <c r="C510" t="str">
        <f>IF(A510&lt;=Calculadora!$F$11,F509,"")</f>
        <v/>
      </c>
      <c r="D510" t="str">
        <f>IF(A510&lt;=Calculadora!$F$11,IF(Calculadora!$F$13=1,IF(MOD(A510-1,Calculadora!$F$12)=0,Calculadora!$B$7,0),IF(MOD(A510,Calculadora!$F$12)=0,Calculadora!$B$7,0)),"")</f>
        <v/>
      </c>
      <c r="E510" t="str">
        <f>IF(A510&lt;=Calculadora!$F$11,IF(Calculadora!$F$13=1,(C510+D510)*Calculadora!$F$9,C510*Calculadora!$F$9),"")</f>
        <v/>
      </c>
      <c r="F510" t="str">
        <f>IF(A510&lt;=Calculadora!$F$11,IF(Calculadora!$F$13=1,C510+D510+E510,C510+E510+D510),"")</f>
        <v/>
      </c>
      <c r="G510" t="str">
        <f>IF(A510&lt;=Calculadora!$F$11,G509+D510,"")</f>
        <v/>
      </c>
      <c r="H510" t="str">
        <f>IF(A510&lt;=Calculadora!$F$11,F510-G510,"")</f>
        <v/>
      </c>
      <c r="I510" t="str">
        <f>IF(A510&lt;=Calculadora!$F$11,ROUNDUP(A510/12,0),"")</f>
        <v/>
      </c>
      <c r="J510" t="str">
        <f>IF(A510&lt;=Calculadora!$F$11,IF(AND(Calculadora!$B$14&gt;0,F510&gt;=Calculadora!$B$14),1,""),"")</f>
        <v/>
      </c>
    </row>
    <row r="511" spans="1:10" x14ac:dyDescent="0.3">
      <c r="A511">
        <v>489</v>
      </c>
      <c r="B511" t="str">
        <f>IF(A511&lt;=Calculadora!$F$11,DATE(YEAR(Calculadora!$B$16),MONTH(Calculadora!$B$16)+A511-1,DAY(Calculadora!$B$16)),"")</f>
        <v/>
      </c>
      <c r="C511" t="str">
        <f>IF(A511&lt;=Calculadora!$F$11,F510,"")</f>
        <v/>
      </c>
      <c r="D511" t="str">
        <f>IF(A511&lt;=Calculadora!$F$11,IF(Calculadora!$F$13=1,IF(MOD(A511-1,Calculadora!$F$12)=0,Calculadora!$B$7,0),IF(MOD(A511,Calculadora!$F$12)=0,Calculadora!$B$7,0)),"")</f>
        <v/>
      </c>
      <c r="E511" t="str">
        <f>IF(A511&lt;=Calculadora!$F$11,IF(Calculadora!$F$13=1,(C511+D511)*Calculadora!$F$9,C511*Calculadora!$F$9),"")</f>
        <v/>
      </c>
      <c r="F511" t="str">
        <f>IF(A511&lt;=Calculadora!$F$11,IF(Calculadora!$F$13=1,C511+D511+E511,C511+E511+D511),"")</f>
        <v/>
      </c>
      <c r="G511" t="str">
        <f>IF(A511&lt;=Calculadora!$F$11,G510+D511,"")</f>
        <v/>
      </c>
      <c r="H511" t="str">
        <f>IF(A511&lt;=Calculadora!$F$11,F511-G511,"")</f>
        <v/>
      </c>
      <c r="I511" t="str">
        <f>IF(A511&lt;=Calculadora!$F$11,ROUNDUP(A511/12,0),"")</f>
        <v/>
      </c>
      <c r="J511" t="str">
        <f>IF(A511&lt;=Calculadora!$F$11,IF(AND(Calculadora!$B$14&gt;0,F511&gt;=Calculadora!$B$14),1,""),"")</f>
        <v/>
      </c>
    </row>
    <row r="512" spans="1:10" x14ac:dyDescent="0.3">
      <c r="A512">
        <v>490</v>
      </c>
      <c r="B512" t="str">
        <f>IF(A512&lt;=Calculadora!$F$11,DATE(YEAR(Calculadora!$B$16),MONTH(Calculadora!$B$16)+A512-1,DAY(Calculadora!$B$16)),"")</f>
        <v/>
      </c>
      <c r="C512" t="str">
        <f>IF(A512&lt;=Calculadora!$F$11,F511,"")</f>
        <v/>
      </c>
      <c r="D512" t="str">
        <f>IF(A512&lt;=Calculadora!$F$11,IF(Calculadora!$F$13=1,IF(MOD(A512-1,Calculadora!$F$12)=0,Calculadora!$B$7,0),IF(MOD(A512,Calculadora!$F$12)=0,Calculadora!$B$7,0)),"")</f>
        <v/>
      </c>
      <c r="E512" t="str">
        <f>IF(A512&lt;=Calculadora!$F$11,IF(Calculadora!$F$13=1,(C512+D512)*Calculadora!$F$9,C512*Calculadora!$F$9),"")</f>
        <v/>
      </c>
      <c r="F512" t="str">
        <f>IF(A512&lt;=Calculadora!$F$11,IF(Calculadora!$F$13=1,C512+D512+E512,C512+E512+D512),"")</f>
        <v/>
      </c>
      <c r="G512" t="str">
        <f>IF(A512&lt;=Calculadora!$F$11,G511+D512,"")</f>
        <v/>
      </c>
      <c r="H512" t="str">
        <f>IF(A512&lt;=Calculadora!$F$11,F512-G512,"")</f>
        <v/>
      </c>
      <c r="I512" t="str">
        <f>IF(A512&lt;=Calculadora!$F$11,ROUNDUP(A512/12,0),"")</f>
        <v/>
      </c>
      <c r="J512" t="str">
        <f>IF(A512&lt;=Calculadora!$F$11,IF(AND(Calculadora!$B$14&gt;0,F512&gt;=Calculadora!$B$14),1,""),"")</f>
        <v/>
      </c>
    </row>
    <row r="513" spans="1:10" x14ac:dyDescent="0.3">
      <c r="A513">
        <v>491</v>
      </c>
      <c r="B513" t="str">
        <f>IF(A513&lt;=Calculadora!$F$11,DATE(YEAR(Calculadora!$B$16),MONTH(Calculadora!$B$16)+A513-1,DAY(Calculadora!$B$16)),"")</f>
        <v/>
      </c>
      <c r="C513" t="str">
        <f>IF(A513&lt;=Calculadora!$F$11,F512,"")</f>
        <v/>
      </c>
      <c r="D513" t="str">
        <f>IF(A513&lt;=Calculadora!$F$11,IF(Calculadora!$F$13=1,IF(MOD(A513-1,Calculadora!$F$12)=0,Calculadora!$B$7,0),IF(MOD(A513,Calculadora!$F$12)=0,Calculadora!$B$7,0)),"")</f>
        <v/>
      </c>
      <c r="E513" t="str">
        <f>IF(A513&lt;=Calculadora!$F$11,IF(Calculadora!$F$13=1,(C513+D513)*Calculadora!$F$9,C513*Calculadora!$F$9),"")</f>
        <v/>
      </c>
      <c r="F513" t="str">
        <f>IF(A513&lt;=Calculadora!$F$11,IF(Calculadora!$F$13=1,C513+D513+E513,C513+E513+D513),"")</f>
        <v/>
      </c>
      <c r="G513" t="str">
        <f>IF(A513&lt;=Calculadora!$F$11,G512+D513,"")</f>
        <v/>
      </c>
      <c r="H513" t="str">
        <f>IF(A513&lt;=Calculadora!$F$11,F513-G513,"")</f>
        <v/>
      </c>
      <c r="I513" t="str">
        <f>IF(A513&lt;=Calculadora!$F$11,ROUNDUP(A513/12,0),"")</f>
        <v/>
      </c>
      <c r="J513" t="str">
        <f>IF(A513&lt;=Calculadora!$F$11,IF(AND(Calculadora!$B$14&gt;0,F513&gt;=Calculadora!$B$14),1,""),"")</f>
        <v/>
      </c>
    </row>
    <row r="514" spans="1:10" x14ac:dyDescent="0.3">
      <c r="A514">
        <v>492</v>
      </c>
      <c r="B514" t="str">
        <f>IF(A514&lt;=Calculadora!$F$11,DATE(YEAR(Calculadora!$B$16),MONTH(Calculadora!$B$16)+A514-1,DAY(Calculadora!$B$16)),"")</f>
        <v/>
      </c>
      <c r="C514" t="str">
        <f>IF(A514&lt;=Calculadora!$F$11,F513,"")</f>
        <v/>
      </c>
      <c r="D514" t="str">
        <f>IF(A514&lt;=Calculadora!$F$11,IF(Calculadora!$F$13=1,IF(MOD(A514-1,Calculadora!$F$12)=0,Calculadora!$B$7,0),IF(MOD(A514,Calculadora!$F$12)=0,Calculadora!$B$7,0)),"")</f>
        <v/>
      </c>
      <c r="E514" t="str">
        <f>IF(A514&lt;=Calculadora!$F$11,IF(Calculadora!$F$13=1,(C514+D514)*Calculadora!$F$9,C514*Calculadora!$F$9),"")</f>
        <v/>
      </c>
      <c r="F514" t="str">
        <f>IF(A514&lt;=Calculadora!$F$11,IF(Calculadora!$F$13=1,C514+D514+E514,C514+E514+D514),"")</f>
        <v/>
      </c>
      <c r="G514" t="str">
        <f>IF(A514&lt;=Calculadora!$F$11,G513+D514,"")</f>
        <v/>
      </c>
      <c r="H514" t="str">
        <f>IF(A514&lt;=Calculadora!$F$11,F514-G514,"")</f>
        <v/>
      </c>
      <c r="I514" t="str">
        <f>IF(A514&lt;=Calculadora!$F$11,ROUNDUP(A514/12,0),"")</f>
        <v/>
      </c>
      <c r="J514" t="str">
        <f>IF(A514&lt;=Calculadora!$F$11,IF(AND(Calculadora!$B$14&gt;0,F514&gt;=Calculadora!$B$14),1,""),"")</f>
        <v/>
      </c>
    </row>
    <row r="515" spans="1:10" x14ac:dyDescent="0.3">
      <c r="A515">
        <v>493</v>
      </c>
      <c r="B515" t="str">
        <f>IF(A515&lt;=Calculadora!$F$11,DATE(YEAR(Calculadora!$B$16),MONTH(Calculadora!$B$16)+A515-1,DAY(Calculadora!$B$16)),"")</f>
        <v/>
      </c>
      <c r="C515" t="str">
        <f>IF(A515&lt;=Calculadora!$F$11,F514,"")</f>
        <v/>
      </c>
      <c r="D515" t="str">
        <f>IF(A515&lt;=Calculadora!$F$11,IF(Calculadora!$F$13=1,IF(MOD(A515-1,Calculadora!$F$12)=0,Calculadora!$B$7,0),IF(MOD(A515,Calculadora!$F$12)=0,Calculadora!$B$7,0)),"")</f>
        <v/>
      </c>
      <c r="E515" t="str">
        <f>IF(A515&lt;=Calculadora!$F$11,IF(Calculadora!$F$13=1,(C515+D515)*Calculadora!$F$9,C515*Calculadora!$F$9),"")</f>
        <v/>
      </c>
      <c r="F515" t="str">
        <f>IF(A515&lt;=Calculadora!$F$11,IF(Calculadora!$F$13=1,C515+D515+E515,C515+E515+D515),"")</f>
        <v/>
      </c>
      <c r="G515" t="str">
        <f>IF(A515&lt;=Calculadora!$F$11,G514+D515,"")</f>
        <v/>
      </c>
      <c r="H515" t="str">
        <f>IF(A515&lt;=Calculadora!$F$11,F515-G515,"")</f>
        <v/>
      </c>
      <c r="I515" t="str">
        <f>IF(A515&lt;=Calculadora!$F$11,ROUNDUP(A515/12,0),"")</f>
        <v/>
      </c>
      <c r="J515" t="str">
        <f>IF(A515&lt;=Calculadora!$F$11,IF(AND(Calculadora!$B$14&gt;0,F515&gt;=Calculadora!$B$14),1,""),"")</f>
        <v/>
      </c>
    </row>
    <row r="516" spans="1:10" x14ac:dyDescent="0.3">
      <c r="A516">
        <v>494</v>
      </c>
      <c r="B516" t="str">
        <f>IF(A516&lt;=Calculadora!$F$11,DATE(YEAR(Calculadora!$B$16),MONTH(Calculadora!$B$16)+A516-1,DAY(Calculadora!$B$16)),"")</f>
        <v/>
      </c>
      <c r="C516" t="str">
        <f>IF(A516&lt;=Calculadora!$F$11,F515,"")</f>
        <v/>
      </c>
      <c r="D516" t="str">
        <f>IF(A516&lt;=Calculadora!$F$11,IF(Calculadora!$F$13=1,IF(MOD(A516-1,Calculadora!$F$12)=0,Calculadora!$B$7,0),IF(MOD(A516,Calculadora!$F$12)=0,Calculadora!$B$7,0)),"")</f>
        <v/>
      </c>
      <c r="E516" t="str">
        <f>IF(A516&lt;=Calculadora!$F$11,IF(Calculadora!$F$13=1,(C516+D516)*Calculadora!$F$9,C516*Calculadora!$F$9),"")</f>
        <v/>
      </c>
      <c r="F516" t="str">
        <f>IF(A516&lt;=Calculadora!$F$11,IF(Calculadora!$F$13=1,C516+D516+E516,C516+E516+D516),"")</f>
        <v/>
      </c>
      <c r="G516" t="str">
        <f>IF(A516&lt;=Calculadora!$F$11,G515+D516,"")</f>
        <v/>
      </c>
      <c r="H516" t="str">
        <f>IF(A516&lt;=Calculadora!$F$11,F516-G516,"")</f>
        <v/>
      </c>
      <c r="I516" t="str">
        <f>IF(A516&lt;=Calculadora!$F$11,ROUNDUP(A516/12,0),"")</f>
        <v/>
      </c>
      <c r="J516" t="str">
        <f>IF(A516&lt;=Calculadora!$F$11,IF(AND(Calculadora!$B$14&gt;0,F516&gt;=Calculadora!$B$14),1,""),"")</f>
        <v/>
      </c>
    </row>
    <row r="517" spans="1:10" x14ac:dyDescent="0.3">
      <c r="A517">
        <v>495</v>
      </c>
      <c r="B517" t="str">
        <f>IF(A517&lt;=Calculadora!$F$11,DATE(YEAR(Calculadora!$B$16),MONTH(Calculadora!$B$16)+A517-1,DAY(Calculadora!$B$16)),"")</f>
        <v/>
      </c>
      <c r="C517" t="str">
        <f>IF(A517&lt;=Calculadora!$F$11,F516,"")</f>
        <v/>
      </c>
      <c r="D517" t="str">
        <f>IF(A517&lt;=Calculadora!$F$11,IF(Calculadora!$F$13=1,IF(MOD(A517-1,Calculadora!$F$12)=0,Calculadora!$B$7,0),IF(MOD(A517,Calculadora!$F$12)=0,Calculadora!$B$7,0)),"")</f>
        <v/>
      </c>
      <c r="E517" t="str">
        <f>IF(A517&lt;=Calculadora!$F$11,IF(Calculadora!$F$13=1,(C517+D517)*Calculadora!$F$9,C517*Calculadora!$F$9),"")</f>
        <v/>
      </c>
      <c r="F517" t="str">
        <f>IF(A517&lt;=Calculadora!$F$11,IF(Calculadora!$F$13=1,C517+D517+E517,C517+E517+D517),"")</f>
        <v/>
      </c>
      <c r="G517" t="str">
        <f>IF(A517&lt;=Calculadora!$F$11,G516+D517,"")</f>
        <v/>
      </c>
      <c r="H517" t="str">
        <f>IF(A517&lt;=Calculadora!$F$11,F517-G517,"")</f>
        <v/>
      </c>
      <c r="I517" t="str">
        <f>IF(A517&lt;=Calculadora!$F$11,ROUNDUP(A517/12,0),"")</f>
        <v/>
      </c>
      <c r="J517" t="str">
        <f>IF(A517&lt;=Calculadora!$F$11,IF(AND(Calculadora!$B$14&gt;0,F517&gt;=Calculadora!$B$14),1,""),"")</f>
        <v/>
      </c>
    </row>
    <row r="518" spans="1:10" x14ac:dyDescent="0.3">
      <c r="A518">
        <v>496</v>
      </c>
      <c r="B518" t="str">
        <f>IF(A518&lt;=Calculadora!$F$11,DATE(YEAR(Calculadora!$B$16),MONTH(Calculadora!$B$16)+A518-1,DAY(Calculadora!$B$16)),"")</f>
        <v/>
      </c>
      <c r="C518" t="str">
        <f>IF(A518&lt;=Calculadora!$F$11,F517,"")</f>
        <v/>
      </c>
      <c r="D518" t="str">
        <f>IF(A518&lt;=Calculadora!$F$11,IF(Calculadora!$F$13=1,IF(MOD(A518-1,Calculadora!$F$12)=0,Calculadora!$B$7,0),IF(MOD(A518,Calculadora!$F$12)=0,Calculadora!$B$7,0)),"")</f>
        <v/>
      </c>
      <c r="E518" t="str">
        <f>IF(A518&lt;=Calculadora!$F$11,IF(Calculadora!$F$13=1,(C518+D518)*Calculadora!$F$9,C518*Calculadora!$F$9),"")</f>
        <v/>
      </c>
      <c r="F518" t="str">
        <f>IF(A518&lt;=Calculadora!$F$11,IF(Calculadora!$F$13=1,C518+D518+E518,C518+E518+D518),"")</f>
        <v/>
      </c>
      <c r="G518" t="str">
        <f>IF(A518&lt;=Calculadora!$F$11,G517+D518,"")</f>
        <v/>
      </c>
      <c r="H518" t="str">
        <f>IF(A518&lt;=Calculadora!$F$11,F518-G518,"")</f>
        <v/>
      </c>
      <c r="I518" t="str">
        <f>IF(A518&lt;=Calculadora!$F$11,ROUNDUP(A518/12,0),"")</f>
        <v/>
      </c>
      <c r="J518" t="str">
        <f>IF(A518&lt;=Calculadora!$F$11,IF(AND(Calculadora!$B$14&gt;0,F518&gt;=Calculadora!$B$14),1,""),"")</f>
        <v/>
      </c>
    </row>
    <row r="519" spans="1:10" x14ac:dyDescent="0.3">
      <c r="A519">
        <v>497</v>
      </c>
      <c r="B519" t="str">
        <f>IF(A519&lt;=Calculadora!$F$11,DATE(YEAR(Calculadora!$B$16),MONTH(Calculadora!$B$16)+A519-1,DAY(Calculadora!$B$16)),"")</f>
        <v/>
      </c>
      <c r="C519" t="str">
        <f>IF(A519&lt;=Calculadora!$F$11,F518,"")</f>
        <v/>
      </c>
      <c r="D519" t="str">
        <f>IF(A519&lt;=Calculadora!$F$11,IF(Calculadora!$F$13=1,IF(MOD(A519-1,Calculadora!$F$12)=0,Calculadora!$B$7,0),IF(MOD(A519,Calculadora!$F$12)=0,Calculadora!$B$7,0)),"")</f>
        <v/>
      </c>
      <c r="E519" t="str">
        <f>IF(A519&lt;=Calculadora!$F$11,IF(Calculadora!$F$13=1,(C519+D519)*Calculadora!$F$9,C519*Calculadora!$F$9),"")</f>
        <v/>
      </c>
      <c r="F519" t="str">
        <f>IF(A519&lt;=Calculadora!$F$11,IF(Calculadora!$F$13=1,C519+D519+E519,C519+E519+D519),"")</f>
        <v/>
      </c>
      <c r="G519" t="str">
        <f>IF(A519&lt;=Calculadora!$F$11,G518+D519,"")</f>
        <v/>
      </c>
      <c r="H519" t="str">
        <f>IF(A519&lt;=Calculadora!$F$11,F519-G519,"")</f>
        <v/>
      </c>
      <c r="I519" t="str">
        <f>IF(A519&lt;=Calculadora!$F$11,ROUNDUP(A519/12,0),"")</f>
        <v/>
      </c>
      <c r="J519" t="str">
        <f>IF(A519&lt;=Calculadora!$F$11,IF(AND(Calculadora!$B$14&gt;0,F519&gt;=Calculadora!$B$14),1,""),"")</f>
        <v/>
      </c>
    </row>
    <row r="520" spans="1:10" x14ac:dyDescent="0.3">
      <c r="A520">
        <v>498</v>
      </c>
      <c r="B520" t="str">
        <f>IF(A520&lt;=Calculadora!$F$11,DATE(YEAR(Calculadora!$B$16),MONTH(Calculadora!$B$16)+A520-1,DAY(Calculadora!$B$16)),"")</f>
        <v/>
      </c>
      <c r="C520" t="str">
        <f>IF(A520&lt;=Calculadora!$F$11,F519,"")</f>
        <v/>
      </c>
      <c r="D520" t="str">
        <f>IF(A520&lt;=Calculadora!$F$11,IF(Calculadora!$F$13=1,IF(MOD(A520-1,Calculadora!$F$12)=0,Calculadora!$B$7,0),IF(MOD(A520,Calculadora!$F$12)=0,Calculadora!$B$7,0)),"")</f>
        <v/>
      </c>
      <c r="E520" t="str">
        <f>IF(A520&lt;=Calculadora!$F$11,IF(Calculadora!$F$13=1,(C520+D520)*Calculadora!$F$9,C520*Calculadora!$F$9),"")</f>
        <v/>
      </c>
      <c r="F520" t="str">
        <f>IF(A520&lt;=Calculadora!$F$11,IF(Calculadora!$F$13=1,C520+D520+E520,C520+E520+D520),"")</f>
        <v/>
      </c>
      <c r="G520" t="str">
        <f>IF(A520&lt;=Calculadora!$F$11,G519+D520,"")</f>
        <v/>
      </c>
      <c r="H520" t="str">
        <f>IF(A520&lt;=Calculadora!$F$11,F520-G520,"")</f>
        <v/>
      </c>
      <c r="I520" t="str">
        <f>IF(A520&lt;=Calculadora!$F$11,ROUNDUP(A520/12,0),"")</f>
        <v/>
      </c>
      <c r="J520" t="str">
        <f>IF(A520&lt;=Calculadora!$F$11,IF(AND(Calculadora!$B$14&gt;0,F520&gt;=Calculadora!$B$14),1,""),"")</f>
        <v/>
      </c>
    </row>
    <row r="521" spans="1:10" x14ac:dyDescent="0.3">
      <c r="A521">
        <v>499</v>
      </c>
      <c r="B521" t="str">
        <f>IF(A521&lt;=Calculadora!$F$11,DATE(YEAR(Calculadora!$B$16),MONTH(Calculadora!$B$16)+A521-1,DAY(Calculadora!$B$16)),"")</f>
        <v/>
      </c>
      <c r="C521" t="str">
        <f>IF(A521&lt;=Calculadora!$F$11,F520,"")</f>
        <v/>
      </c>
      <c r="D521" t="str">
        <f>IF(A521&lt;=Calculadora!$F$11,IF(Calculadora!$F$13=1,IF(MOD(A521-1,Calculadora!$F$12)=0,Calculadora!$B$7,0),IF(MOD(A521,Calculadora!$F$12)=0,Calculadora!$B$7,0)),"")</f>
        <v/>
      </c>
      <c r="E521" t="str">
        <f>IF(A521&lt;=Calculadora!$F$11,IF(Calculadora!$F$13=1,(C521+D521)*Calculadora!$F$9,C521*Calculadora!$F$9),"")</f>
        <v/>
      </c>
      <c r="F521" t="str">
        <f>IF(A521&lt;=Calculadora!$F$11,IF(Calculadora!$F$13=1,C521+D521+E521,C521+E521+D521),"")</f>
        <v/>
      </c>
      <c r="G521" t="str">
        <f>IF(A521&lt;=Calculadora!$F$11,G520+D521,"")</f>
        <v/>
      </c>
      <c r="H521" t="str">
        <f>IF(A521&lt;=Calculadora!$F$11,F521-G521,"")</f>
        <v/>
      </c>
      <c r="I521" t="str">
        <f>IF(A521&lt;=Calculadora!$F$11,ROUNDUP(A521/12,0),"")</f>
        <v/>
      </c>
      <c r="J521" t="str">
        <f>IF(A521&lt;=Calculadora!$F$11,IF(AND(Calculadora!$B$14&gt;0,F521&gt;=Calculadora!$B$14),1,""),"")</f>
        <v/>
      </c>
    </row>
    <row r="522" spans="1:10" x14ac:dyDescent="0.3">
      <c r="A522">
        <v>500</v>
      </c>
      <c r="B522" t="str">
        <f>IF(A522&lt;=Calculadora!$F$11,DATE(YEAR(Calculadora!$B$16),MONTH(Calculadora!$B$16)+A522-1,DAY(Calculadora!$B$16)),"")</f>
        <v/>
      </c>
      <c r="C522" t="str">
        <f>IF(A522&lt;=Calculadora!$F$11,F521,"")</f>
        <v/>
      </c>
      <c r="D522" t="str">
        <f>IF(A522&lt;=Calculadora!$F$11,IF(Calculadora!$F$13=1,IF(MOD(A522-1,Calculadora!$F$12)=0,Calculadora!$B$7,0),IF(MOD(A522,Calculadora!$F$12)=0,Calculadora!$B$7,0)),"")</f>
        <v/>
      </c>
      <c r="E522" t="str">
        <f>IF(A522&lt;=Calculadora!$F$11,IF(Calculadora!$F$13=1,(C522+D522)*Calculadora!$F$9,C522*Calculadora!$F$9),"")</f>
        <v/>
      </c>
      <c r="F522" t="str">
        <f>IF(A522&lt;=Calculadora!$F$11,IF(Calculadora!$F$13=1,C522+D522+E522,C522+E522+D522),"")</f>
        <v/>
      </c>
      <c r="G522" t="str">
        <f>IF(A522&lt;=Calculadora!$F$11,G521+D522,"")</f>
        <v/>
      </c>
      <c r="H522" t="str">
        <f>IF(A522&lt;=Calculadora!$F$11,F522-G522,"")</f>
        <v/>
      </c>
      <c r="I522" t="str">
        <f>IF(A522&lt;=Calculadora!$F$11,ROUNDUP(A522/12,0),"")</f>
        <v/>
      </c>
      <c r="J522" t="str">
        <f>IF(A522&lt;=Calculadora!$F$11,IF(AND(Calculadora!$B$14&gt;0,F522&gt;=Calculadora!$B$14),1,""),"")</f>
        <v/>
      </c>
    </row>
    <row r="523" spans="1:10" x14ac:dyDescent="0.3">
      <c r="A523">
        <v>501</v>
      </c>
      <c r="B523" t="str">
        <f>IF(A523&lt;=Calculadora!$F$11,DATE(YEAR(Calculadora!$B$16),MONTH(Calculadora!$B$16)+A523-1,DAY(Calculadora!$B$16)),"")</f>
        <v/>
      </c>
      <c r="C523" t="str">
        <f>IF(A523&lt;=Calculadora!$F$11,F522,"")</f>
        <v/>
      </c>
      <c r="D523" t="str">
        <f>IF(A523&lt;=Calculadora!$F$11,IF(Calculadora!$F$13=1,IF(MOD(A523-1,Calculadora!$F$12)=0,Calculadora!$B$7,0),IF(MOD(A523,Calculadora!$F$12)=0,Calculadora!$B$7,0)),"")</f>
        <v/>
      </c>
      <c r="E523" t="str">
        <f>IF(A523&lt;=Calculadora!$F$11,IF(Calculadora!$F$13=1,(C523+D523)*Calculadora!$F$9,C523*Calculadora!$F$9),"")</f>
        <v/>
      </c>
      <c r="F523" t="str">
        <f>IF(A523&lt;=Calculadora!$F$11,IF(Calculadora!$F$13=1,C523+D523+E523,C523+E523+D523),"")</f>
        <v/>
      </c>
      <c r="G523" t="str">
        <f>IF(A523&lt;=Calculadora!$F$11,G522+D523,"")</f>
        <v/>
      </c>
      <c r="H523" t="str">
        <f>IF(A523&lt;=Calculadora!$F$11,F523-G523,"")</f>
        <v/>
      </c>
      <c r="I523" t="str">
        <f>IF(A523&lt;=Calculadora!$F$11,ROUNDUP(A523/12,0),"")</f>
        <v/>
      </c>
      <c r="J523" t="str">
        <f>IF(A523&lt;=Calculadora!$F$11,IF(AND(Calculadora!$B$14&gt;0,F523&gt;=Calculadora!$B$14),1,""),"")</f>
        <v/>
      </c>
    </row>
    <row r="524" spans="1:10" x14ac:dyDescent="0.3">
      <c r="A524">
        <v>502</v>
      </c>
      <c r="B524" t="str">
        <f>IF(A524&lt;=Calculadora!$F$11,DATE(YEAR(Calculadora!$B$16),MONTH(Calculadora!$B$16)+A524-1,DAY(Calculadora!$B$16)),"")</f>
        <v/>
      </c>
      <c r="C524" t="str">
        <f>IF(A524&lt;=Calculadora!$F$11,F523,"")</f>
        <v/>
      </c>
      <c r="D524" t="str">
        <f>IF(A524&lt;=Calculadora!$F$11,IF(Calculadora!$F$13=1,IF(MOD(A524-1,Calculadora!$F$12)=0,Calculadora!$B$7,0),IF(MOD(A524,Calculadora!$F$12)=0,Calculadora!$B$7,0)),"")</f>
        <v/>
      </c>
      <c r="E524" t="str">
        <f>IF(A524&lt;=Calculadora!$F$11,IF(Calculadora!$F$13=1,(C524+D524)*Calculadora!$F$9,C524*Calculadora!$F$9),"")</f>
        <v/>
      </c>
      <c r="F524" t="str">
        <f>IF(A524&lt;=Calculadora!$F$11,IF(Calculadora!$F$13=1,C524+D524+E524,C524+E524+D524),"")</f>
        <v/>
      </c>
      <c r="G524" t="str">
        <f>IF(A524&lt;=Calculadora!$F$11,G523+D524,"")</f>
        <v/>
      </c>
      <c r="H524" t="str">
        <f>IF(A524&lt;=Calculadora!$F$11,F524-G524,"")</f>
        <v/>
      </c>
      <c r="I524" t="str">
        <f>IF(A524&lt;=Calculadora!$F$11,ROUNDUP(A524/12,0),"")</f>
        <v/>
      </c>
      <c r="J524" t="str">
        <f>IF(A524&lt;=Calculadora!$F$11,IF(AND(Calculadora!$B$14&gt;0,F524&gt;=Calculadora!$B$14),1,""),"")</f>
        <v/>
      </c>
    </row>
    <row r="525" spans="1:10" x14ac:dyDescent="0.3">
      <c r="A525">
        <v>503</v>
      </c>
      <c r="B525" t="str">
        <f>IF(A525&lt;=Calculadora!$F$11,DATE(YEAR(Calculadora!$B$16),MONTH(Calculadora!$B$16)+A525-1,DAY(Calculadora!$B$16)),"")</f>
        <v/>
      </c>
      <c r="C525" t="str">
        <f>IF(A525&lt;=Calculadora!$F$11,F524,"")</f>
        <v/>
      </c>
      <c r="D525" t="str">
        <f>IF(A525&lt;=Calculadora!$F$11,IF(Calculadora!$F$13=1,IF(MOD(A525-1,Calculadora!$F$12)=0,Calculadora!$B$7,0),IF(MOD(A525,Calculadora!$F$12)=0,Calculadora!$B$7,0)),"")</f>
        <v/>
      </c>
      <c r="E525" t="str">
        <f>IF(A525&lt;=Calculadora!$F$11,IF(Calculadora!$F$13=1,(C525+D525)*Calculadora!$F$9,C525*Calculadora!$F$9),"")</f>
        <v/>
      </c>
      <c r="F525" t="str">
        <f>IF(A525&lt;=Calculadora!$F$11,IF(Calculadora!$F$13=1,C525+D525+E525,C525+E525+D525),"")</f>
        <v/>
      </c>
      <c r="G525" t="str">
        <f>IF(A525&lt;=Calculadora!$F$11,G524+D525,"")</f>
        <v/>
      </c>
      <c r="H525" t="str">
        <f>IF(A525&lt;=Calculadora!$F$11,F525-G525,"")</f>
        <v/>
      </c>
      <c r="I525" t="str">
        <f>IF(A525&lt;=Calculadora!$F$11,ROUNDUP(A525/12,0),"")</f>
        <v/>
      </c>
      <c r="J525" t="str">
        <f>IF(A525&lt;=Calculadora!$F$11,IF(AND(Calculadora!$B$14&gt;0,F525&gt;=Calculadora!$B$14),1,""),"")</f>
        <v/>
      </c>
    </row>
    <row r="526" spans="1:10" x14ac:dyDescent="0.3">
      <c r="A526">
        <v>504</v>
      </c>
      <c r="B526" t="str">
        <f>IF(A526&lt;=Calculadora!$F$11,DATE(YEAR(Calculadora!$B$16),MONTH(Calculadora!$B$16)+A526-1,DAY(Calculadora!$B$16)),"")</f>
        <v/>
      </c>
      <c r="C526" t="str">
        <f>IF(A526&lt;=Calculadora!$F$11,F525,"")</f>
        <v/>
      </c>
      <c r="D526" t="str">
        <f>IF(A526&lt;=Calculadora!$F$11,IF(Calculadora!$F$13=1,IF(MOD(A526-1,Calculadora!$F$12)=0,Calculadora!$B$7,0),IF(MOD(A526,Calculadora!$F$12)=0,Calculadora!$B$7,0)),"")</f>
        <v/>
      </c>
      <c r="E526" t="str">
        <f>IF(A526&lt;=Calculadora!$F$11,IF(Calculadora!$F$13=1,(C526+D526)*Calculadora!$F$9,C526*Calculadora!$F$9),"")</f>
        <v/>
      </c>
      <c r="F526" t="str">
        <f>IF(A526&lt;=Calculadora!$F$11,IF(Calculadora!$F$13=1,C526+D526+E526,C526+E526+D526),"")</f>
        <v/>
      </c>
      <c r="G526" t="str">
        <f>IF(A526&lt;=Calculadora!$F$11,G525+D526,"")</f>
        <v/>
      </c>
      <c r="H526" t="str">
        <f>IF(A526&lt;=Calculadora!$F$11,F526-G526,"")</f>
        <v/>
      </c>
      <c r="I526" t="str">
        <f>IF(A526&lt;=Calculadora!$F$11,ROUNDUP(A526/12,0),"")</f>
        <v/>
      </c>
      <c r="J526" t="str">
        <f>IF(A526&lt;=Calculadora!$F$11,IF(AND(Calculadora!$B$14&gt;0,F526&gt;=Calculadora!$B$14),1,""),"")</f>
        <v/>
      </c>
    </row>
    <row r="527" spans="1:10" x14ac:dyDescent="0.3">
      <c r="A527">
        <v>505</v>
      </c>
      <c r="B527" t="str">
        <f>IF(A527&lt;=Calculadora!$F$11,DATE(YEAR(Calculadora!$B$16),MONTH(Calculadora!$B$16)+A527-1,DAY(Calculadora!$B$16)),"")</f>
        <v/>
      </c>
      <c r="C527" t="str">
        <f>IF(A527&lt;=Calculadora!$F$11,F526,"")</f>
        <v/>
      </c>
      <c r="D527" t="str">
        <f>IF(A527&lt;=Calculadora!$F$11,IF(Calculadora!$F$13=1,IF(MOD(A527-1,Calculadora!$F$12)=0,Calculadora!$B$7,0),IF(MOD(A527,Calculadora!$F$12)=0,Calculadora!$B$7,0)),"")</f>
        <v/>
      </c>
      <c r="E527" t="str">
        <f>IF(A527&lt;=Calculadora!$F$11,IF(Calculadora!$F$13=1,(C527+D527)*Calculadora!$F$9,C527*Calculadora!$F$9),"")</f>
        <v/>
      </c>
      <c r="F527" t="str">
        <f>IF(A527&lt;=Calculadora!$F$11,IF(Calculadora!$F$13=1,C527+D527+E527,C527+E527+D527),"")</f>
        <v/>
      </c>
      <c r="G527" t="str">
        <f>IF(A527&lt;=Calculadora!$F$11,G526+D527,"")</f>
        <v/>
      </c>
      <c r="H527" t="str">
        <f>IF(A527&lt;=Calculadora!$F$11,F527-G527,"")</f>
        <v/>
      </c>
      <c r="I527" t="str">
        <f>IF(A527&lt;=Calculadora!$F$11,ROUNDUP(A527/12,0),"")</f>
        <v/>
      </c>
      <c r="J527" t="str">
        <f>IF(A527&lt;=Calculadora!$F$11,IF(AND(Calculadora!$B$14&gt;0,F527&gt;=Calculadora!$B$14),1,""),"")</f>
        <v/>
      </c>
    </row>
    <row r="528" spans="1:10" x14ac:dyDescent="0.3">
      <c r="A528">
        <v>506</v>
      </c>
      <c r="B528" t="str">
        <f>IF(A528&lt;=Calculadora!$F$11,DATE(YEAR(Calculadora!$B$16),MONTH(Calculadora!$B$16)+A528-1,DAY(Calculadora!$B$16)),"")</f>
        <v/>
      </c>
      <c r="C528" t="str">
        <f>IF(A528&lt;=Calculadora!$F$11,F527,"")</f>
        <v/>
      </c>
      <c r="D528" t="str">
        <f>IF(A528&lt;=Calculadora!$F$11,IF(Calculadora!$F$13=1,IF(MOD(A528-1,Calculadora!$F$12)=0,Calculadora!$B$7,0),IF(MOD(A528,Calculadora!$F$12)=0,Calculadora!$B$7,0)),"")</f>
        <v/>
      </c>
      <c r="E528" t="str">
        <f>IF(A528&lt;=Calculadora!$F$11,IF(Calculadora!$F$13=1,(C528+D528)*Calculadora!$F$9,C528*Calculadora!$F$9),"")</f>
        <v/>
      </c>
      <c r="F528" t="str">
        <f>IF(A528&lt;=Calculadora!$F$11,IF(Calculadora!$F$13=1,C528+D528+E528,C528+E528+D528),"")</f>
        <v/>
      </c>
      <c r="G528" t="str">
        <f>IF(A528&lt;=Calculadora!$F$11,G527+D528,"")</f>
        <v/>
      </c>
      <c r="H528" t="str">
        <f>IF(A528&lt;=Calculadora!$F$11,F528-G528,"")</f>
        <v/>
      </c>
      <c r="I528" t="str">
        <f>IF(A528&lt;=Calculadora!$F$11,ROUNDUP(A528/12,0),"")</f>
        <v/>
      </c>
      <c r="J528" t="str">
        <f>IF(A528&lt;=Calculadora!$F$11,IF(AND(Calculadora!$B$14&gt;0,F528&gt;=Calculadora!$B$14),1,""),"")</f>
        <v/>
      </c>
    </row>
    <row r="529" spans="1:10" x14ac:dyDescent="0.3">
      <c r="A529">
        <v>507</v>
      </c>
      <c r="B529" t="str">
        <f>IF(A529&lt;=Calculadora!$F$11,DATE(YEAR(Calculadora!$B$16),MONTH(Calculadora!$B$16)+A529-1,DAY(Calculadora!$B$16)),"")</f>
        <v/>
      </c>
      <c r="C529" t="str">
        <f>IF(A529&lt;=Calculadora!$F$11,F528,"")</f>
        <v/>
      </c>
      <c r="D529" t="str">
        <f>IF(A529&lt;=Calculadora!$F$11,IF(Calculadora!$F$13=1,IF(MOD(A529-1,Calculadora!$F$12)=0,Calculadora!$B$7,0),IF(MOD(A529,Calculadora!$F$12)=0,Calculadora!$B$7,0)),"")</f>
        <v/>
      </c>
      <c r="E529" t="str">
        <f>IF(A529&lt;=Calculadora!$F$11,IF(Calculadora!$F$13=1,(C529+D529)*Calculadora!$F$9,C529*Calculadora!$F$9),"")</f>
        <v/>
      </c>
      <c r="F529" t="str">
        <f>IF(A529&lt;=Calculadora!$F$11,IF(Calculadora!$F$13=1,C529+D529+E529,C529+E529+D529),"")</f>
        <v/>
      </c>
      <c r="G529" t="str">
        <f>IF(A529&lt;=Calculadora!$F$11,G528+D529,"")</f>
        <v/>
      </c>
      <c r="H529" t="str">
        <f>IF(A529&lt;=Calculadora!$F$11,F529-G529,"")</f>
        <v/>
      </c>
      <c r="I529" t="str">
        <f>IF(A529&lt;=Calculadora!$F$11,ROUNDUP(A529/12,0),"")</f>
        <v/>
      </c>
      <c r="J529" t="str">
        <f>IF(A529&lt;=Calculadora!$F$11,IF(AND(Calculadora!$B$14&gt;0,F529&gt;=Calculadora!$B$14),1,""),"")</f>
        <v/>
      </c>
    </row>
    <row r="530" spans="1:10" x14ac:dyDescent="0.3">
      <c r="A530">
        <v>508</v>
      </c>
      <c r="B530" t="str">
        <f>IF(A530&lt;=Calculadora!$F$11,DATE(YEAR(Calculadora!$B$16),MONTH(Calculadora!$B$16)+A530-1,DAY(Calculadora!$B$16)),"")</f>
        <v/>
      </c>
      <c r="C530" t="str">
        <f>IF(A530&lt;=Calculadora!$F$11,F529,"")</f>
        <v/>
      </c>
      <c r="D530" t="str">
        <f>IF(A530&lt;=Calculadora!$F$11,IF(Calculadora!$F$13=1,IF(MOD(A530-1,Calculadora!$F$12)=0,Calculadora!$B$7,0),IF(MOD(A530,Calculadora!$F$12)=0,Calculadora!$B$7,0)),"")</f>
        <v/>
      </c>
      <c r="E530" t="str">
        <f>IF(A530&lt;=Calculadora!$F$11,IF(Calculadora!$F$13=1,(C530+D530)*Calculadora!$F$9,C530*Calculadora!$F$9),"")</f>
        <v/>
      </c>
      <c r="F530" t="str">
        <f>IF(A530&lt;=Calculadora!$F$11,IF(Calculadora!$F$13=1,C530+D530+E530,C530+E530+D530),"")</f>
        <v/>
      </c>
      <c r="G530" t="str">
        <f>IF(A530&lt;=Calculadora!$F$11,G529+D530,"")</f>
        <v/>
      </c>
      <c r="H530" t="str">
        <f>IF(A530&lt;=Calculadora!$F$11,F530-G530,"")</f>
        <v/>
      </c>
      <c r="I530" t="str">
        <f>IF(A530&lt;=Calculadora!$F$11,ROUNDUP(A530/12,0),"")</f>
        <v/>
      </c>
      <c r="J530" t="str">
        <f>IF(A530&lt;=Calculadora!$F$11,IF(AND(Calculadora!$B$14&gt;0,F530&gt;=Calculadora!$B$14),1,""),"")</f>
        <v/>
      </c>
    </row>
    <row r="531" spans="1:10" x14ac:dyDescent="0.3">
      <c r="A531">
        <v>509</v>
      </c>
      <c r="B531" t="str">
        <f>IF(A531&lt;=Calculadora!$F$11,DATE(YEAR(Calculadora!$B$16),MONTH(Calculadora!$B$16)+A531-1,DAY(Calculadora!$B$16)),"")</f>
        <v/>
      </c>
      <c r="C531" t="str">
        <f>IF(A531&lt;=Calculadora!$F$11,F530,"")</f>
        <v/>
      </c>
      <c r="D531" t="str">
        <f>IF(A531&lt;=Calculadora!$F$11,IF(Calculadora!$F$13=1,IF(MOD(A531-1,Calculadora!$F$12)=0,Calculadora!$B$7,0),IF(MOD(A531,Calculadora!$F$12)=0,Calculadora!$B$7,0)),"")</f>
        <v/>
      </c>
      <c r="E531" t="str">
        <f>IF(A531&lt;=Calculadora!$F$11,IF(Calculadora!$F$13=1,(C531+D531)*Calculadora!$F$9,C531*Calculadora!$F$9),"")</f>
        <v/>
      </c>
      <c r="F531" t="str">
        <f>IF(A531&lt;=Calculadora!$F$11,IF(Calculadora!$F$13=1,C531+D531+E531,C531+E531+D531),"")</f>
        <v/>
      </c>
      <c r="G531" t="str">
        <f>IF(A531&lt;=Calculadora!$F$11,G530+D531,"")</f>
        <v/>
      </c>
      <c r="H531" t="str">
        <f>IF(A531&lt;=Calculadora!$F$11,F531-G531,"")</f>
        <v/>
      </c>
      <c r="I531" t="str">
        <f>IF(A531&lt;=Calculadora!$F$11,ROUNDUP(A531/12,0),"")</f>
        <v/>
      </c>
      <c r="J531" t="str">
        <f>IF(A531&lt;=Calculadora!$F$11,IF(AND(Calculadora!$B$14&gt;0,F531&gt;=Calculadora!$B$14),1,""),"")</f>
        <v/>
      </c>
    </row>
    <row r="532" spans="1:10" x14ac:dyDescent="0.3">
      <c r="A532">
        <v>510</v>
      </c>
      <c r="B532" t="str">
        <f>IF(A532&lt;=Calculadora!$F$11,DATE(YEAR(Calculadora!$B$16),MONTH(Calculadora!$B$16)+A532-1,DAY(Calculadora!$B$16)),"")</f>
        <v/>
      </c>
      <c r="C532" t="str">
        <f>IF(A532&lt;=Calculadora!$F$11,F531,"")</f>
        <v/>
      </c>
      <c r="D532" t="str">
        <f>IF(A532&lt;=Calculadora!$F$11,IF(Calculadora!$F$13=1,IF(MOD(A532-1,Calculadora!$F$12)=0,Calculadora!$B$7,0),IF(MOD(A532,Calculadora!$F$12)=0,Calculadora!$B$7,0)),"")</f>
        <v/>
      </c>
      <c r="E532" t="str">
        <f>IF(A532&lt;=Calculadora!$F$11,IF(Calculadora!$F$13=1,(C532+D532)*Calculadora!$F$9,C532*Calculadora!$F$9),"")</f>
        <v/>
      </c>
      <c r="F532" t="str">
        <f>IF(A532&lt;=Calculadora!$F$11,IF(Calculadora!$F$13=1,C532+D532+E532,C532+E532+D532),"")</f>
        <v/>
      </c>
      <c r="G532" t="str">
        <f>IF(A532&lt;=Calculadora!$F$11,G531+D532,"")</f>
        <v/>
      </c>
      <c r="H532" t="str">
        <f>IF(A532&lt;=Calculadora!$F$11,F532-G532,"")</f>
        <v/>
      </c>
      <c r="I532" t="str">
        <f>IF(A532&lt;=Calculadora!$F$11,ROUNDUP(A532/12,0),"")</f>
        <v/>
      </c>
      <c r="J532" t="str">
        <f>IF(A532&lt;=Calculadora!$F$11,IF(AND(Calculadora!$B$14&gt;0,F532&gt;=Calculadora!$B$14),1,""),"")</f>
        <v/>
      </c>
    </row>
    <row r="533" spans="1:10" x14ac:dyDescent="0.3">
      <c r="A533">
        <v>511</v>
      </c>
      <c r="B533" t="str">
        <f>IF(A533&lt;=Calculadora!$F$11,DATE(YEAR(Calculadora!$B$16),MONTH(Calculadora!$B$16)+A533-1,DAY(Calculadora!$B$16)),"")</f>
        <v/>
      </c>
      <c r="C533" t="str">
        <f>IF(A533&lt;=Calculadora!$F$11,F532,"")</f>
        <v/>
      </c>
      <c r="D533" t="str">
        <f>IF(A533&lt;=Calculadora!$F$11,IF(Calculadora!$F$13=1,IF(MOD(A533-1,Calculadora!$F$12)=0,Calculadora!$B$7,0),IF(MOD(A533,Calculadora!$F$12)=0,Calculadora!$B$7,0)),"")</f>
        <v/>
      </c>
      <c r="E533" t="str">
        <f>IF(A533&lt;=Calculadora!$F$11,IF(Calculadora!$F$13=1,(C533+D533)*Calculadora!$F$9,C533*Calculadora!$F$9),"")</f>
        <v/>
      </c>
      <c r="F533" t="str">
        <f>IF(A533&lt;=Calculadora!$F$11,IF(Calculadora!$F$13=1,C533+D533+E533,C533+E533+D533),"")</f>
        <v/>
      </c>
      <c r="G533" t="str">
        <f>IF(A533&lt;=Calculadora!$F$11,G532+D533,"")</f>
        <v/>
      </c>
      <c r="H533" t="str">
        <f>IF(A533&lt;=Calculadora!$F$11,F533-G533,"")</f>
        <v/>
      </c>
      <c r="I533" t="str">
        <f>IF(A533&lt;=Calculadora!$F$11,ROUNDUP(A533/12,0),"")</f>
        <v/>
      </c>
      <c r="J533" t="str">
        <f>IF(A533&lt;=Calculadora!$F$11,IF(AND(Calculadora!$B$14&gt;0,F533&gt;=Calculadora!$B$14),1,""),"")</f>
        <v/>
      </c>
    </row>
    <row r="534" spans="1:10" x14ac:dyDescent="0.3">
      <c r="A534">
        <v>512</v>
      </c>
      <c r="B534" t="str">
        <f>IF(A534&lt;=Calculadora!$F$11,DATE(YEAR(Calculadora!$B$16),MONTH(Calculadora!$B$16)+A534-1,DAY(Calculadora!$B$16)),"")</f>
        <v/>
      </c>
      <c r="C534" t="str">
        <f>IF(A534&lt;=Calculadora!$F$11,F533,"")</f>
        <v/>
      </c>
      <c r="D534" t="str">
        <f>IF(A534&lt;=Calculadora!$F$11,IF(Calculadora!$F$13=1,IF(MOD(A534-1,Calculadora!$F$12)=0,Calculadora!$B$7,0),IF(MOD(A534,Calculadora!$F$12)=0,Calculadora!$B$7,0)),"")</f>
        <v/>
      </c>
      <c r="E534" t="str">
        <f>IF(A534&lt;=Calculadora!$F$11,IF(Calculadora!$F$13=1,(C534+D534)*Calculadora!$F$9,C534*Calculadora!$F$9),"")</f>
        <v/>
      </c>
      <c r="F534" t="str">
        <f>IF(A534&lt;=Calculadora!$F$11,IF(Calculadora!$F$13=1,C534+D534+E534,C534+E534+D534),"")</f>
        <v/>
      </c>
      <c r="G534" t="str">
        <f>IF(A534&lt;=Calculadora!$F$11,G533+D534,"")</f>
        <v/>
      </c>
      <c r="H534" t="str">
        <f>IF(A534&lt;=Calculadora!$F$11,F534-G534,"")</f>
        <v/>
      </c>
      <c r="I534" t="str">
        <f>IF(A534&lt;=Calculadora!$F$11,ROUNDUP(A534/12,0),"")</f>
        <v/>
      </c>
      <c r="J534" t="str">
        <f>IF(A534&lt;=Calculadora!$F$11,IF(AND(Calculadora!$B$14&gt;0,F534&gt;=Calculadora!$B$14),1,""),"")</f>
        <v/>
      </c>
    </row>
    <row r="535" spans="1:10" x14ac:dyDescent="0.3">
      <c r="A535">
        <v>513</v>
      </c>
      <c r="B535" t="str">
        <f>IF(A535&lt;=Calculadora!$F$11,DATE(YEAR(Calculadora!$B$16),MONTH(Calculadora!$B$16)+A535-1,DAY(Calculadora!$B$16)),"")</f>
        <v/>
      </c>
      <c r="C535" t="str">
        <f>IF(A535&lt;=Calculadora!$F$11,F534,"")</f>
        <v/>
      </c>
      <c r="D535" t="str">
        <f>IF(A535&lt;=Calculadora!$F$11,IF(Calculadora!$F$13=1,IF(MOD(A535-1,Calculadora!$F$12)=0,Calculadora!$B$7,0),IF(MOD(A535,Calculadora!$F$12)=0,Calculadora!$B$7,0)),"")</f>
        <v/>
      </c>
      <c r="E535" t="str">
        <f>IF(A535&lt;=Calculadora!$F$11,IF(Calculadora!$F$13=1,(C535+D535)*Calculadora!$F$9,C535*Calculadora!$F$9),"")</f>
        <v/>
      </c>
      <c r="F535" t="str">
        <f>IF(A535&lt;=Calculadora!$F$11,IF(Calculadora!$F$13=1,C535+D535+E535,C535+E535+D535),"")</f>
        <v/>
      </c>
      <c r="G535" t="str">
        <f>IF(A535&lt;=Calculadora!$F$11,G534+D535,"")</f>
        <v/>
      </c>
      <c r="H535" t="str">
        <f>IF(A535&lt;=Calculadora!$F$11,F535-G535,"")</f>
        <v/>
      </c>
      <c r="I535" t="str">
        <f>IF(A535&lt;=Calculadora!$F$11,ROUNDUP(A535/12,0),"")</f>
        <v/>
      </c>
      <c r="J535" t="str">
        <f>IF(A535&lt;=Calculadora!$F$11,IF(AND(Calculadora!$B$14&gt;0,F535&gt;=Calculadora!$B$14),1,""),"")</f>
        <v/>
      </c>
    </row>
    <row r="536" spans="1:10" x14ac:dyDescent="0.3">
      <c r="A536">
        <v>514</v>
      </c>
      <c r="B536" t="str">
        <f>IF(A536&lt;=Calculadora!$F$11,DATE(YEAR(Calculadora!$B$16),MONTH(Calculadora!$B$16)+A536-1,DAY(Calculadora!$B$16)),"")</f>
        <v/>
      </c>
      <c r="C536" t="str">
        <f>IF(A536&lt;=Calculadora!$F$11,F535,"")</f>
        <v/>
      </c>
      <c r="D536" t="str">
        <f>IF(A536&lt;=Calculadora!$F$11,IF(Calculadora!$F$13=1,IF(MOD(A536-1,Calculadora!$F$12)=0,Calculadora!$B$7,0),IF(MOD(A536,Calculadora!$F$12)=0,Calculadora!$B$7,0)),"")</f>
        <v/>
      </c>
      <c r="E536" t="str">
        <f>IF(A536&lt;=Calculadora!$F$11,IF(Calculadora!$F$13=1,(C536+D536)*Calculadora!$F$9,C536*Calculadora!$F$9),"")</f>
        <v/>
      </c>
      <c r="F536" t="str">
        <f>IF(A536&lt;=Calculadora!$F$11,IF(Calculadora!$F$13=1,C536+D536+E536,C536+E536+D536),"")</f>
        <v/>
      </c>
      <c r="G536" t="str">
        <f>IF(A536&lt;=Calculadora!$F$11,G535+D536,"")</f>
        <v/>
      </c>
      <c r="H536" t="str">
        <f>IF(A536&lt;=Calculadora!$F$11,F536-G536,"")</f>
        <v/>
      </c>
      <c r="I536" t="str">
        <f>IF(A536&lt;=Calculadora!$F$11,ROUNDUP(A536/12,0),"")</f>
        <v/>
      </c>
      <c r="J536" t="str">
        <f>IF(A536&lt;=Calculadora!$F$11,IF(AND(Calculadora!$B$14&gt;0,F536&gt;=Calculadora!$B$14),1,""),"")</f>
        <v/>
      </c>
    </row>
    <row r="537" spans="1:10" x14ac:dyDescent="0.3">
      <c r="A537">
        <v>515</v>
      </c>
      <c r="B537" t="str">
        <f>IF(A537&lt;=Calculadora!$F$11,DATE(YEAR(Calculadora!$B$16),MONTH(Calculadora!$B$16)+A537-1,DAY(Calculadora!$B$16)),"")</f>
        <v/>
      </c>
      <c r="C537" t="str">
        <f>IF(A537&lt;=Calculadora!$F$11,F536,"")</f>
        <v/>
      </c>
      <c r="D537" t="str">
        <f>IF(A537&lt;=Calculadora!$F$11,IF(Calculadora!$F$13=1,IF(MOD(A537-1,Calculadora!$F$12)=0,Calculadora!$B$7,0),IF(MOD(A537,Calculadora!$F$12)=0,Calculadora!$B$7,0)),"")</f>
        <v/>
      </c>
      <c r="E537" t="str">
        <f>IF(A537&lt;=Calculadora!$F$11,IF(Calculadora!$F$13=1,(C537+D537)*Calculadora!$F$9,C537*Calculadora!$F$9),"")</f>
        <v/>
      </c>
      <c r="F537" t="str">
        <f>IF(A537&lt;=Calculadora!$F$11,IF(Calculadora!$F$13=1,C537+D537+E537,C537+E537+D537),"")</f>
        <v/>
      </c>
      <c r="G537" t="str">
        <f>IF(A537&lt;=Calculadora!$F$11,G536+D537,"")</f>
        <v/>
      </c>
      <c r="H537" t="str">
        <f>IF(A537&lt;=Calculadora!$F$11,F537-G537,"")</f>
        <v/>
      </c>
      <c r="I537" t="str">
        <f>IF(A537&lt;=Calculadora!$F$11,ROUNDUP(A537/12,0),"")</f>
        <v/>
      </c>
      <c r="J537" t="str">
        <f>IF(A537&lt;=Calculadora!$F$11,IF(AND(Calculadora!$B$14&gt;0,F537&gt;=Calculadora!$B$14),1,""),"")</f>
        <v/>
      </c>
    </row>
    <row r="538" spans="1:10" x14ac:dyDescent="0.3">
      <c r="A538">
        <v>516</v>
      </c>
      <c r="B538" t="str">
        <f>IF(A538&lt;=Calculadora!$F$11,DATE(YEAR(Calculadora!$B$16),MONTH(Calculadora!$B$16)+A538-1,DAY(Calculadora!$B$16)),"")</f>
        <v/>
      </c>
      <c r="C538" t="str">
        <f>IF(A538&lt;=Calculadora!$F$11,F537,"")</f>
        <v/>
      </c>
      <c r="D538" t="str">
        <f>IF(A538&lt;=Calculadora!$F$11,IF(Calculadora!$F$13=1,IF(MOD(A538-1,Calculadora!$F$12)=0,Calculadora!$B$7,0),IF(MOD(A538,Calculadora!$F$12)=0,Calculadora!$B$7,0)),"")</f>
        <v/>
      </c>
      <c r="E538" t="str">
        <f>IF(A538&lt;=Calculadora!$F$11,IF(Calculadora!$F$13=1,(C538+D538)*Calculadora!$F$9,C538*Calculadora!$F$9),"")</f>
        <v/>
      </c>
      <c r="F538" t="str">
        <f>IF(A538&lt;=Calculadora!$F$11,IF(Calculadora!$F$13=1,C538+D538+E538,C538+E538+D538),"")</f>
        <v/>
      </c>
      <c r="G538" t="str">
        <f>IF(A538&lt;=Calculadora!$F$11,G537+D538,"")</f>
        <v/>
      </c>
      <c r="H538" t="str">
        <f>IF(A538&lt;=Calculadora!$F$11,F538-G538,"")</f>
        <v/>
      </c>
      <c r="I538" t="str">
        <f>IF(A538&lt;=Calculadora!$F$11,ROUNDUP(A538/12,0),"")</f>
        <v/>
      </c>
      <c r="J538" t="str">
        <f>IF(A538&lt;=Calculadora!$F$11,IF(AND(Calculadora!$B$14&gt;0,F538&gt;=Calculadora!$B$14),1,""),"")</f>
        <v/>
      </c>
    </row>
    <row r="539" spans="1:10" x14ac:dyDescent="0.3">
      <c r="A539">
        <v>517</v>
      </c>
      <c r="B539" t="str">
        <f>IF(A539&lt;=Calculadora!$F$11,DATE(YEAR(Calculadora!$B$16),MONTH(Calculadora!$B$16)+A539-1,DAY(Calculadora!$B$16)),"")</f>
        <v/>
      </c>
      <c r="C539" t="str">
        <f>IF(A539&lt;=Calculadora!$F$11,F538,"")</f>
        <v/>
      </c>
      <c r="D539" t="str">
        <f>IF(A539&lt;=Calculadora!$F$11,IF(Calculadora!$F$13=1,IF(MOD(A539-1,Calculadora!$F$12)=0,Calculadora!$B$7,0),IF(MOD(A539,Calculadora!$F$12)=0,Calculadora!$B$7,0)),"")</f>
        <v/>
      </c>
      <c r="E539" t="str">
        <f>IF(A539&lt;=Calculadora!$F$11,IF(Calculadora!$F$13=1,(C539+D539)*Calculadora!$F$9,C539*Calculadora!$F$9),"")</f>
        <v/>
      </c>
      <c r="F539" t="str">
        <f>IF(A539&lt;=Calculadora!$F$11,IF(Calculadora!$F$13=1,C539+D539+E539,C539+E539+D539),"")</f>
        <v/>
      </c>
      <c r="G539" t="str">
        <f>IF(A539&lt;=Calculadora!$F$11,G538+D539,"")</f>
        <v/>
      </c>
      <c r="H539" t="str">
        <f>IF(A539&lt;=Calculadora!$F$11,F539-G539,"")</f>
        <v/>
      </c>
      <c r="I539" t="str">
        <f>IF(A539&lt;=Calculadora!$F$11,ROUNDUP(A539/12,0),"")</f>
        <v/>
      </c>
      <c r="J539" t="str">
        <f>IF(A539&lt;=Calculadora!$F$11,IF(AND(Calculadora!$B$14&gt;0,F539&gt;=Calculadora!$B$14),1,""),"")</f>
        <v/>
      </c>
    </row>
    <row r="540" spans="1:10" x14ac:dyDescent="0.3">
      <c r="A540">
        <v>518</v>
      </c>
      <c r="B540" t="str">
        <f>IF(A540&lt;=Calculadora!$F$11,DATE(YEAR(Calculadora!$B$16),MONTH(Calculadora!$B$16)+A540-1,DAY(Calculadora!$B$16)),"")</f>
        <v/>
      </c>
      <c r="C540" t="str">
        <f>IF(A540&lt;=Calculadora!$F$11,F539,"")</f>
        <v/>
      </c>
      <c r="D540" t="str">
        <f>IF(A540&lt;=Calculadora!$F$11,IF(Calculadora!$F$13=1,IF(MOD(A540-1,Calculadora!$F$12)=0,Calculadora!$B$7,0),IF(MOD(A540,Calculadora!$F$12)=0,Calculadora!$B$7,0)),"")</f>
        <v/>
      </c>
      <c r="E540" t="str">
        <f>IF(A540&lt;=Calculadora!$F$11,IF(Calculadora!$F$13=1,(C540+D540)*Calculadora!$F$9,C540*Calculadora!$F$9),"")</f>
        <v/>
      </c>
      <c r="F540" t="str">
        <f>IF(A540&lt;=Calculadora!$F$11,IF(Calculadora!$F$13=1,C540+D540+E540,C540+E540+D540),"")</f>
        <v/>
      </c>
      <c r="G540" t="str">
        <f>IF(A540&lt;=Calculadora!$F$11,G539+D540,"")</f>
        <v/>
      </c>
      <c r="H540" t="str">
        <f>IF(A540&lt;=Calculadora!$F$11,F540-G540,"")</f>
        <v/>
      </c>
      <c r="I540" t="str">
        <f>IF(A540&lt;=Calculadora!$F$11,ROUNDUP(A540/12,0),"")</f>
        <v/>
      </c>
      <c r="J540" t="str">
        <f>IF(A540&lt;=Calculadora!$F$11,IF(AND(Calculadora!$B$14&gt;0,F540&gt;=Calculadora!$B$14),1,""),"")</f>
        <v/>
      </c>
    </row>
    <row r="541" spans="1:10" x14ac:dyDescent="0.3">
      <c r="A541">
        <v>519</v>
      </c>
      <c r="B541" t="str">
        <f>IF(A541&lt;=Calculadora!$F$11,DATE(YEAR(Calculadora!$B$16),MONTH(Calculadora!$B$16)+A541-1,DAY(Calculadora!$B$16)),"")</f>
        <v/>
      </c>
      <c r="C541" t="str">
        <f>IF(A541&lt;=Calculadora!$F$11,F540,"")</f>
        <v/>
      </c>
      <c r="D541" t="str">
        <f>IF(A541&lt;=Calculadora!$F$11,IF(Calculadora!$F$13=1,IF(MOD(A541-1,Calculadora!$F$12)=0,Calculadora!$B$7,0),IF(MOD(A541,Calculadora!$F$12)=0,Calculadora!$B$7,0)),"")</f>
        <v/>
      </c>
      <c r="E541" t="str">
        <f>IF(A541&lt;=Calculadora!$F$11,IF(Calculadora!$F$13=1,(C541+D541)*Calculadora!$F$9,C541*Calculadora!$F$9),"")</f>
        <v/>
      </c>
      <c r="F541" t="str">
        <f>IF(A541&lt;=Calculadora!$F$11,IF(Calculadora!$F$13=1,C541+D541+E541,C541+E541+D541),"")</f>
        <v/>
      </c>
      <c r="G541" t="str">
        <f>IF(A541&lt;=Calculadora!$F$11,G540+D541,"")</f>
        <v/>
      </c>
      <c r="H541" t="str">
        <f>IF(A541&lt;=Calculadora!$F$11,F541-G541,"")</f>
        <v/>
      </c>
      <c r="I541" t="str">
        <f>IF(A541&lt;=Calculadora!$F$11,ROUNDUP(A541/12,0),"")</f>
        <v/>
      </c>
      <c r="J541" t="str">
        <f>IF(A541&lt;=Calculadora!$F$11,IF(AND(Calculadora!$B$14&gt;0,F541&gt;=Calculadora!$B$14),1,""),"")</f>
        <v/>
      </c>
    </row>
    <row r="542" spans="1:10" x14ac:dyDescent="0.3">
      <c r="A542">
        <v>520</v>
      </c>
      <c r="B542" t="str">
        <f>IF(A542&lt;=Calculadora!$F$11,DATE(YEAR(Calculadora!$B$16),MONTH(Calculadora!$B$16)+A542-1,DAY(Calculadora!$B$16)),"")</f>
        <v/>
      </c>
      <c r="C542" t="str">
        <f>IF(A542&lt;=Calculadora!$F$11,F541,"")</f>
        <v/>
      </c>
      <c r="D542" t="str">
        <f>IF(A542&lt;=Calculadora!$F$11,IF(Calculadora!$F$13=1,IF(MOD(A542-1,Calculadora!$F$12)=0,Calculadora!$B$7,0),IF(MOD(A542,Calculadora!$F$12)=0,Calculadora!$B$7,0)),"")</f>
        <v/>
      </c>
      <c r="E542" t="str">
        <f>IF(A542&lt;=Calculadora!$F$11,IF(Calculadora!$F$13=1,(C542+D542)*Calculadora!$F$9,C542*Calculadora!$F$9),"")</f>
        <v/>
      </c>
      <c r="F542" t="str">
        <f>IF(A542&lt;=Calculadora!$F$11,IF(Calculadora!$F$13=1,C542+D542+E542,C542+E542+D542),"")</f>
        <v/>
      </c>
      <c r="G542" t="str">
        <f>IF(A542&lt;=Calculadora!$F$11,G541+D542,"")</f>
        <v/>
      </c>
      <c r="H542" t="str">
        <f>IF(A542&lt;=Calculadora!$F$11,F542-G542,"")</f>
        <v/>
      </c>
      <c r="I542" t="str">
        <f>IF(A542&lt;=Calculadora!$F$11,ROUNDUP(A542/12,0),"")</f>
        <v/>
      </c>
      <c r="J542" t="str">
        <f>IF(A542&lt;=Calculadora!$F$11,IF(AND(Calculadora!$B$14&gt;0,F542&gt;=Calculadora!$B$14),1,""),"")</f>
        <v/>
      </c>
    </row>
    <row r="543" spans="1:10" x14ac:dyDescent="0.3">
      <c r="A543">
        <v>521</v>
      </c>
      <c r="B543" t="str">
        <f>IF(A543&lt;=Calculadora!$F$11,DATE(YEAR(Calculadora!$B$16),MONTH(Calculadora!$B$16)+A543-1,DAY(Calculadora!$B$16)),"")</f>
        <v/>
      </c>
      <c r="C543" t="str">
        <f>IF(A543&lt;=Calculadora!$F$11,F542,"")</f>
        <v/>
      </c>
      <c r="D543" t="str">
        <f>IF(A543&lt;=Calculadora!$F$11,IF(Calculadora!$F$13=1,IF(MOD(A543-1,Calculadora!$F$12)=0,Calculadora!$B$7,0),IF(MOD(A543,Calculadora!$F$12)=0,Calculadora!$B$7,0)),"")</f>
        <v/>
      </c>
      <c r="E543" t="str">
        <f>IF(A543&lt;=Calculadora!$F$11,IF(Calculadora!$F$13=1,(C543+D543)*Calculadora!$F$9,C543*Calculadora!$F$9),"")</f>
        <v/>
      </c>
      <c r="F543" t="str">
        <f>IF(A543&lt;=Calculadora!$F$11,IF(Calculadora!$F$13=1,C543+D543+E543,C543+E543+D543),"")</f>
        <v/>
      </c>
      <c r="G543" t="str">
        <f>IF(A543&lt;=Calculadora!$F$11,G542+D543,"")</f>
        <v/>
      </c>
      <c r="H543" t="str">
        <f>IF(A543&lt;=Calculadora!$F$11,F543-G543,"")</f>
        <v/>
      </c>
      <c r="I543" t="str">
        <f>IF(A543&lt;=Calculadora!$F$11,ROUNDUP(A543/12,0),"")</f>
        <v/>
      </c>
      <c r="J543" t="str">
        <f>IF(A543&lt;=Calculadora!$F$11,IF(AND(Calculadora!$B$14&gt;0,F543&gt;=Calculadora!$B$14),1,""),"")</f>
        <v/>
      </c>
    </row>
    <row r="544" spans="1:10" x14ac:dyDescent="0.3">
      <c r="A544">
        <v>522</v>
      </c>
      <c r="B544" t="str">
        <f>IF(A544&lt;=Calculadora!$F$11,DATE(YEAR(Calculadora!$B$16),MONTH(Calculadora!$B$16)+A544-1,DAY(Calculadora!$B$16)),"")</f>
        <v/>
      </c>
      <c r="C544" t="str">
        <f>IF(A544&lt;=Calculadora!$F$11,F543,"")</f>
        <v/>
      </c>
      <c r="D544" t="str">
        <f>IF(A544&lt;=Calculadora!$F$11,IF(Calculadora!$F$13=1,IF(MOD(A544-1,Calculadora!$F$12)=0,Calculadora!$B$7,0),IF(MOD(A544,Calculadora!$F$12)=0,Calculadora!$B$7,0)),"")</f>
        <v/>
      </c>
      <c r="E544" t="str">
        <f>IF(A544&lt;=Calculadora!$F$11,IF(Calculadora!$F$13=1,(C544+D544)*Calculadora!$F$9,C544*Calculadora!$F$9),"")</f>
        <v/>
      </c>
      <c r="F544" t="str">
        <f>IF(A544&lt;=Calculadora!$F$11,IF(Calculadora!$F$13=1,C544+D544+E544,C544+E544+D544),"")</f>
        <v/>
      </c>
      <c r="G544" t="str">
        <f>IF(A544&lt;=Calculadora!$F$11,G543+D544,"")</f>
        <v/>
      </c>
      <c r="H544" t="str">
        <f>IF(A544&lt;=Calculadora!$F$11,F544-G544,"")</f>
        <v/>
      </c>
      <c r="I544" t="str">
        <f>IF(A544&lt;=Calculadora!$F$11,ROUNDUP(A544/12,0),"")</f>
        <v/>
      </c>
      <c r="J544" t="str">
        <f>IF(A544&lt;=Calculadora!$F$11,IF(AND(Calculadora!$B$14&gt;0,F544&gt;=Calculadora!$B$14),1,""),"")</f>
        <v/>
      </c>
    </row>
    <row r="545" spans="1:10" x14ac:dyDescent="0.3">
      <c r="A545">
        <v>523</v>
      </c>
      <c r="B545" t="str">
        <f>IF(A545&lt;=Calculadora!$F$11,DATE(YEAR(Calculadora!$B$16),MONTH(Calculadora!$B$16)+A545-1,DAY(Calculadora!$B$16)),"")</f>
        <v/>
      </c>
      <c r="C545" t="str">
        <f>IF(A545&lt;=Calculadora!$F$11,F544,"")</f>
        <v/>
      </c>
      <c r="D545" t="str">
        <f>IF(A545&lt;=Calculadora!$F$11,IF(Calculadora!$F$13=1,IF(MOD(A545-1,Calculadora!$F$12)=0,Calculadora!$B$7,0),IF(MOD(A545,Calculadora!$F$12)=0,Calculadora!$B$7,0)),"")</f>
        <v/>
      </c>
      <c r="E545" t="str">
        <f>IF(A545&lt;=Calculadora!$F$11,IF(Calculadora!$F$13=1,(C545+D545)*Calculadora!$F$9,C545*Calculadora!$F$9),"")</f>
        <v/>
      </c>
      <c r="F545" t="str">
        <f>IF(A545&lt;=Calculadora!$F$11,IF(Calculadora!$F$13=1,C545+D545+E545,C545+E545+D545),"")</f>
        <v/>
      </c>
      <c r="G545" t="str">
        <f>IF(A545&lt;=Calculadora!$F$11,G544+D545,"")</f>
        <v/>
      </c>
      <c r="H545" t="str">
        <f>IF(A545&lt;=Calculadora!$F$11,F545-G545,"")</f>
        <v/>
      </c>
      <c r="I545" t="str">
        <f>IF(A545&lt;=Calculadora!$F$11,ROUNDUP(A545/12,0),"")</f>
        <v/>
      </c>
      <c r="J545" t="str">
        <f>IF(A545&lt;=Calculadora!$F$11,IF(AND(Calculadora!$B$14&gt;0,F545&gt;=Calculadora!$B$14),1,""),"")</f>
        <v/>
      </c>
    </row>
    <row r="546" spans="1:10" x14ac:dyDescent="0.3">
      <c r="A546">
        <v>524</v>
      </c>
      <c r="B546" t="str">
        <f>IF(A546&lt;=Calculadora!$F$11,DATE(YEAR(Calculadora!$B$16),MONTH(Calculadora!$B$16)+A546-1,DAY(Calculadora!$B$16)),"")</f>
        <v/>
      </c>
      <c r="C546" t="str">
        <f>IF(A546&lt;=Calculadora!$F$11,F545,"")</f>
        <v/>
      </c>
      <c r="D546" t="str">
        <f>IF(A546&lt;=Calculadora!$F$11,IF(Calculadora!$F$13=1,IF(MOD(A546-1,Calculadora!$F$12)=0,Calculadora!$B$7,0),IF(MOD(A546,Calculadora!$F$12)=0,Calculadora!$B$7,0)),"")</f>
        <v/>
      </c>
      <c r="E546" t="str">
        <f>IF(A546&lt;=Calculadora!$F$11,IF(Calculadora!$F$13=1,(C546+D546)*Calculadora!$F$9,C546*Calculadora!$F$9),"")</f>
        <v/>
      </c>
      <c r="F546" t="str">
        <f>IF(A546&lt;=Calculadora!$F$11,IF(Calculadora!$F$13=1,C546+D546+E546,C546+E546+D546),"")</f>
        <v/>
      </c>
      <c r="G546" t="str">
        <f>IF(A546&lt;=Calculadora!$F$11,G545+D546,"")</f>
        <v/>
      </c>
      <c r="H546" t="str">
        <f>IF(A546&lt;=Calculadora!$F$11,F546-G546,"")</f>
        <v/>
      </c>
      <c r="I546" t="str">
        <f>IF(A546&lt;=Calculadora!$F$11,ROUNDUP(A546/12,0),"")</f>
        <v/>
      </c>
      <c r="J546" t="str">
        <f>IF(A546&lt;=Calculadora!$F$11,IF(AND(Calculadora!$B$14&gt;0,F546&gt;=Calculadora!$B$14),1,""),"")</f>
        <v/>
      </c>
    </row>
    <row r="547" spans="1:10" x14ac:dyDescent="0.3">
      <c r="A547">
        <v>525</v>
      </c>
      <c r="B547" t="str">
        <f>IF(A547&lt;=Calculadora!$F$11,DATE(YEAR(Calculadora!$B$16),MONTH(Calculadora!$B$16)+A547-1,DAY(Calculadora!$B$16)),"")</f>
        <v/>
      </c>
      <c r="C547" t="str">
        <f>IF(A547&lt;=Calculadora!$F$11,F546,"")</f>
        <v/>
      </c>
      <c r="D547" t="str">
        <f>IF(A547&lt;=Calculadora!$F$11,IF(Calculadora!$F$13=1,IF(MOD(A547-1,Calculadora!$F$12)=0,Calculadora!$B$7,0),IF(MOD(A547,Calculadora!$F$12)=0,Calculadora!$B$7,0)),"")</f>
        <v/>
      </c>
      <c r="E547" t="str">
        <f>IF(A547&lt;=Calculadora!$F$11,IF(Calculadora!$F$13=1,(C547+D547)*Calculadora!$F$9,C547*Calculadora!$F$9),"")</f>
        <v/>
      </c>
      <c r="F547" t="str">
        <f>IF(A547&lt;=Calculadora!$F$11,IF(Calculadora!$F$13=1,C547+D547+E547,C547+E547+D547),"")</f>
        <v/>
      </c>
      <c r="G547" t="str">
        <f>IF(A547&lt;=Calculadora!$F$11,G546+D547,"")</f>
        <v/>
      </c>
      <c r="H547" t="str">
        <f>IF(A547&lt;=Calculadora!$F$11,F547-G547,"")</f>
        <v/>
      </c>
      <c r="I547" t="str">
        <f>IF(A547&lt;=Calculadora!$F$11,ROUNDUP(A547/12,0),"")</f>
        <v/>
      </c>
      <c r="J547" t="str">
        <f>IF(A547&lt;=Calculadora!$F$11,IF(AND(Calculadora!$B$14&gt;0,F547&gt;=Calculadora!$B$14),1,""),"")</f>
        <v/>
      </c>
    </row>
    <row r="548" spans="1:10" x14ac:dyDescent="0.3">
      <c r="A548">
        <v>526</v>
      </c>
      <c r="B548" t="str">
        <f>IF(A548&lt;=Calculadora!$F$11,DATE(YEAR(Calculadora!$B$16),MONTH(Calculadora!$B$16)+A548-1,DAY(Calculadora!$B$16)),"")</f>
        <v/>
      </c>
      <c r="C548" t="str">
        <f>IF(A548&lt;=Calculadora!$F$11,F547,"")</f>
        <v/>
      </c>
      <c r="D548" t="str">
        <f>IF(A548&lt;=Calculadora!$F$11,IF(Calculadora!$F$13=1,IF(MOD(A548-1,Calculadora!$F$12)=0,Calculadora!$B$7,0),IF(MOD(A548,Calculadora!$F$12)=0,Calculadora!$B$7,0)),"")</f>
        <v/>
      </c>
      <c r="E548" t="str">
        <f>IF(A548&lt;=Calculadora!$F$11,IF(Calculadora!$F$13=1,(C548+D548)*Calculadora!$F$9,C548*Calculadora!$F$9),"")</f>
        <v/>
      </c>
      <c r="F548" t="str">
        <f>IF(A548&lt;=Calculadora!$F$11,IF(Calculadora!$F$13=1,C548+D548+E548,C548+E548+D548),"")</f>
        <v/>
      </c>
      <c r="G548" t="str">
        <f>IF(A548&lt;=Calculadora!$F$11,G547+D548,"")</f>
        <v/>
      </c>
      <c r="H548" t="str">
        <f>IF(A548&lt;=Calculadora!$F$11,F548-G548,"")</f>
        <v/>
      </c>
      <c r="I548" t="str">
        <f>IF(A548&lt;=Calculadora!$F$11,ROUNDUP(A548/12,0),"")</f>
        <v/>
      </c>
      <c r="J548" t="str">
        <f>IF(A548&lt;=Calculadora!$F$11,IF(AND(Calculadora!$B$14&gt;0,F548&gt;=Calculadora!$B$14),1,""),"")</f>
        <v/>
      </c>
    </row>
    <row r="549" spans="1:10" x14ac:dyDescent="0.3">
      <c r="A549">
        <v>527</v>
      </c>
      <c r="B549" t="str">
        <f>IF(A549&lt;=Calculadora!$F$11,DATE(YEAR(Calculadora!$B$16),MONTH(Calculadora!$B$16)+A549-1,DAY(Calculadora!$B$16)),"")</f>
        <v/>
      </c>
      <c r="C549" t="str">
        <f>IF(A549&lt;=Calculadora!$F$11,F548,"")</f>
        <v/>
      </c>
      <c r="D549" t="str">
        <f>IF(A549&lt;=Calculadora!$F$11,IF(Calculadora!$F$13=1,IF(MOD(A549-1,Calculadora!$F$12)=0,Calculadora!$B$7,0),IF(MOD(A549,Calculadora!$F$12)=0,Calculadora!$B$7,0)),"")</f>
        <v/>
      </c>
      <c r="E549" t="str">
        <f>IF(A549&lt;=Calculadora!$F$11,IF(Calculadora!$F$13=1,(C549+D549)*Calculadora!$F$9,C549*Calculadora!$F$9),"")</f>
        <v/>
      </c>
      <c r="F549" t="str">
        <f>IF(A549&lt;=Calculadora!$F$11,IF(Calculadora!$F$13=1,C549+D549+E549,C549+E549+D549),"")</f>
        <v/>
      </c>
      <c r="G549" t="str">
        <f>IF(A549&lt;=Calculadora!$F$11,G548+D549,"")</f>
        <v/>
      </c>
      <c r="H549" t="str">
        <f>IF(A549&lt;=Calculadora!$F$11,F549-G549,"")</f>
        <v/>
      </c>
      <c r="I549" t="str">
        <f>IF(A549&lt;=Calculadora!$F$11,ROUNDUP(A549/12,0),"")</f>
        <v/>
      </c>
      <c r="J549" t="str">
        <f>IF(A549&lt;=Calculadora!$F$11,IF(AND(Calculadora!$B$14&gt;0,F549&gt;=Calculadora!$B$14),1,""),"")</f>
        <v/>
      </c>
    </row>
    <row r="550" spans="1:10" x14ac:dyDescent="0.3">
      <c r="A550">
        <v>528</v>
      </c>
      <c r="B550" t="str">
        <f>IF(A550&lt;=Calculadora!$F$11,DATE(YEAR(Calculadora!$B$16),MONTH(Calculadora!$B$16)+A550-1,DAY(Calculadora!$B$16)),"")</f>
        <v/>
      </c>
      <c r="C550" t="str">
        <f>IF(A550&lt;=Calculadora!$F$11,F549,"")</f>
        <v/>
      </c>
      <c r="D550" t="str">
        <f>IF(A550&lt;=Calculadora!$F$11,IF(Calculadora!$F$13=1,IF(MOD(A550-1,Calculadora!$F$12)=0,Calculadora!$B$7,0),IF(MOD(A550,Calculadora!$F$12)=0,Calculadora!$B$7,0)),"")</f>
        <v/>
      </c>
      <c r="E550" t="str">
        <f>IF(A550&lt;=Calculadora!$F$11,IF(Calculadora!$F$13=1,(C550+D550)*Calculadora!$F$9,C550*Calculadora!$F$9),"")</f>
        <v/>
      </c>
      <c r="F550" t="str">
        <f>IF(A550&lt;=Calculadora!$F$11,IF(Calculadora!$F$13=1,C550+D550+E550,C550+E550+D550),"")</f>
        <v/>
      </c>
      <c r="G550" t="str">
        <f>IF(A550&lt;=Calculadora!$F$11,G549+D550,"")</f>
        <v/>
      </c>
      <c r="H550" t="str">
        <f>IF(A550&lt;=Calculadora!$F$11,F550-G550,"")</f>
        <v/>
      </c>
      <c r="I550" t="str">
        <f>IF(A550&lt;=Calculadora!$F$11,ROUNDUP(A550/12,0),"")</f>
        <v/>
      </c>
      <c r="J550" t="str">
        <f>IF(A550&lt;=Calculadora!$F$11,IF(AND(Calculadora!$B$14&gt;0,F550&gt;=Calculadora!$B$14),1,""),"")</f>
        <v/>
      </c>
    </row>
    <row r="551" spans="1:10" x14ac:dyDescent="0.3">
      <c r="A551">
        <v>529</v>
      </c>
      <c r="B551" t="str">
        <f>IF(A551&lt;=Calculadora!$F$11,DATE(YEAR(Calculadora!$B$16),MONTH(Calculadora!$B$16)+A551-1,DAY(Calculadora!$B$16)),"")</f>
        <v/>
      </c>
      <c r="C551" t="str">
        <f>IF(A551&lt;=Calculadora!$F$11,F550,"")</f>
        <v/>
      </c>
      <c r="D551" t="str">
        <f>IF(A551&lt;=Calculadora!$F$11,IF(Calculadora!$F$13=1,IF(MOD(A551-1,Calculadora!$F$12)=0,Calculadora!$B$7,0),IF(MOD(A551,Calculadora!$F$12)=0,Calculadora!$B$7,0)),"")</f>
        <v/>
      </c>
      <c r="E551" t="str">
        <f>IF(A551&lt;=Calculadora!$F$11,IF(Calculadora!$F$13=1,(C551+D551)*Calculadora!$F$9,C551*Calculadora!$F$9),"")</f>
        <v/>
      </c>
      <c r="F551" t="str">
        <f>IF(A551&lt;=Calculadora!$F$11,IF(Calculadora!$F$13=1,C551+D551+E551,C551+E551+D551),"")</f>
        <v/>
      </c>
      <c r="G551" t="str">
        <f>IF(A551&lt;=Calculadora!$F$11,G550+D551,"")</f>
        <v/>
      </c>
      <c r="H551" t="str">
        <f>IF(A551&lt;=Calculadora!$F$11,F551-G551,"")</f>
        <v/>
      </c>
      <c r="I551" t="str">
        <f>IF(A551&lt;=Calculadora!$F$11,ROUNDUP(A551/12,0),"")</f>
        <v/>
      </c>
      <c r="J551" t="str">
        <f>IF(A551&lt;=Calculadora!$F$11,IF(AND(Calculadora!$B$14&gt;0,F551&gt;=Calculadora!$B$14),1,""),"")</f>
        <v/>
      </c>
    </row>
    <row r="552" spans="1:10" x14ac:dyDescent="0.3">
      <c r="A552">
        <v>530</v>
      </c>
      <c r="B552" t="str">
        <f>IF(A552&lt;=Calculadora!$F$11,DATE(YEAR(Calculadora!$B$16),MONTH(Calculadora!$B$16)+A552-1,DAY(Calculadora!$B$16)),"")</f>
        <v/>
      </c>
      <c r="C552" t="str">
        <f>IF(A552&lt;=Calculadora!$F$11,F551,"")</f>
        <v/>
      </c>
      <c r="D552" t="str">
        <f>IF(A552&lt;=Calculadora!$F$11,IF(Calculadora!$F$13=1,IF(MOD(A552-1,Calculadora!$F$12)=0,Calculadora!$B$7,0),IF(MOD(A552,Calculadora!$F$12)=0,Calculadora!$B$7,0)),"")</f>
        <v/>
      </c>
      <c r="E552" t="str">
        <f>IF(A552&lt;=Calculadora!$F$11,IF(Calculadora!$F$13=1,(C552+D552)*Calculadora!$F$9,C552*Calculadora!$F$9),"")</f>
        <v/>
      </c>
      <c r="F552" t="str">
        <f>IF(A552&lt;=Calculadora!$F$11,IF(Calculadora!$F$13=1,C552+D552+E552,C552+E552+D552),"")</f>
        <v/>
      </c>
      <c r="G552" t="str">
        <f>IF(A552&lt;=Calculadora!$F$11,G551+D552,"")</f>
        <v/>
      </c>
      <c r="H552" t="str">
        <f>IF(A552&lt;=Calculadora!$F$11,F552-G552,"")</f>
        <v/>
      </c>
      <c r="I552" t="str">
        <f>IF(A552&lt;=Calculadora!$F$11,ROUNDUP(A552/12,0),"")</f>
        <v/>
      </c>
      <c r="J552" t="str">
        <f>IF(A552&lt;=Calculadora!$F$11,IF(AND(Calculadora!$B$14&gt;0,F552&gt;=Calculadora!$B$14),1,""),"")</f>
        <v/>
      </c>
    </row>
    <row r="553" spans="1:10" x14ac:dyDescent="0.3">
      <c r="A553">
        <v>531</v>
      </c>
      <c r="B553" t="str">
        <f>IF(A553&lt;=Calculadora!$F$11,DATE(YEAR(Calculadora!$B$16),MONTH(Calculadora!$B$16)+A553-1,DAY(Calculadora!$B$16)),"")</f>
        <v/>
      </c>
      <c r="C553" t="str">
        <f>IF(A553&lt;=Calculadora!$F$11,F552,"")</f>
        <v/>
      </c>
      <c r="D553" t="str">
        <f>IF(A553&lt;=Calculadora!$F$11,IF(Calculadora!$F$13=1,IF(MOD(A553-1,Calculadora!$F$12)=0,Calculadora!$B$7,0),IF(MOD(A553,Calculadora!$F$12)=0,Calculadora!$B$7,0)),"")</f>
        <v/>
      </c>
      <c r="E553" t="str">
        <f>IF(A553&lt;=Calculadora!$F$11,IF(Calculadora!$F$13=1,(C553+D553)*Calculadora!$F$9,C553*Calculadora!$F$9),"")</f>
        <v/>
      </c>
      <c r="F553" t="str">
        <f>IF(A553&lt;=Calculadora!$F$11,IF(Calculadora!$F$13=1,C553+D553+E553,C553+E553+D553),"")</f>
        <v/>
      </c>
      <c r="G553" t="str">
        <f>IF(A553&lt;=Calculadora!$F$11,G552+D553,"")</f>
        <v/>
      </c>
      <c r="H553" t="str">
        <f>IF(A553&lt;=Calculadora!$F$11,F553-G553,"")</f>
        <v/>
      </c>
      <c r="I553" t="str">
        <f>IF(A553&lt;=Calculadora!$F$11,ROUNDUP(A553/12,0),"")</f>
        <v/>
      </c>
      <c r="J553" t="str">
        <f>IF(A553&lt;=Calculadora!$F$11,IF(AND(Calculadora!$B$14&gt;0,F553&gt;=Calculadora!$B$14),1,""),"")</f>
        <v/>
      </c>
    </row>
    <row r="554" spans="1:10" x14ac:dyDescent="0.3">
      <c r="A554">
        <v>532</v>
      </c>
      <c r="B554" t="str">
        <f>IF(A554&lt;=Calculadora!$F$11,DATE(YEAR(Calculadora!$B$16),MONTH(Calculadora!$B$16)+A554-1,DAY(Calculadora!$B$16)),"")</f>
        <v/>
      </c>
      <c r="C554" t="str">
        <f>IF(A554&lt;=Calculadora!$F$11,F553,"")</f>
        <v/>
      </c>
      <c r="D554" t="str">
        <f>IF(A554&lt;=Calculadora!$F$11,IF(Calculadora!$F$13=1,IF(MOD(A554-1,Calculadora!$F$12)=0,Calculadora!$B$7,0),IF(MOD(A554,Calculadora!$F$12)=0,Calculadora!$B$7,0)),"")</f>
        <v/>
      </c>
      <c r="E554" t="str">
        <f>IF(A554&lt;=Calculadora!$F$11,IF(Calculadora!$F$13=1,(C554+D554)*Calculadora!$F$9,C554*Calculadora!$F$9),"")</f>
        <v/>
      </c>
      <c r="F554" t="str">
        <f>IF(A554&lt;=Calculadora!$F$11,IF(Calculadora!$F$13=1,C554+D554+E554,C554+E554+D554),"")</f>
        <v/>
      </c>
      <c r="G554" t="str">
        <f>IF(A554&lt;=Calculadora!$F$11,G553+D554,"")</f>
        <v/>
      </c>
      <c r="H554" t="str">
        <f>IF(A554&lt;=Calculadora!$F$11,F554-G554,"")</f>
        <v/>
      </c>
      <c r="I554" t="str">
        <f>IF(A554&lt;=Calculadora!$F$11,ROUNDUP(A554/12,0),"")</f>
        <v/>
      </c>
      <c r="J554" t="str">
        <f>IF(A554&lt;=Calculadora!$F$11,IF(AND(Calculadora!$B$14&gt;0,F554&gt;=Calculadora!$B$14),1,""),"")</f>
        <v/>
      </c>
    </row>
    <row r="555" spans="1:10" x14ac:dyDescent="0.3">
      <c r="A555">
        <v>533</v>
      </c>
      <c r="B555" t="str">
        <f>IF(A555&lt;=Calculadora!$F$11,DATE(YEAR(Calculadora!$B$16),MONTH(Calculadora!$B$16)+A555-1,DAY(Calculadora!$B$16)),"")</f>
        <v/>
      </c>
      <c r="C555" t="str">
        <f>IF(A555&lt;=Calculadora!$F$11,F554,"")</f>
        <v/>
      </c>
      <c r="D555" t="str">
        <f>IF(A555&lt;=Calculadora!$F$11,IF(Calculadora!$F$13=1,IF(MOD(A555-1,Calculadora!$F$12)=0,Calculadora!$B$7,0),IF(MOD(A555,Calculadora!$F$12)=0,Calculadora!$B$7,0)),"")</f>
        <v/>
      </c>
      <c r="E555" t="str">
        <f>IF(A555&lt;=Calculadora!$F$11,IF(Calculadora!$F$13=1,(C555+D555)*Calculadora!$F$9,C555*Calculadora!$F$9),"")</f>
        <v/>
      </c>
      <c r="F555" t="str">
        <f>IF(A555&lt;=Calculadora!$F$11,IF(Calculadora!$F$13=1,C555+D555+E555,C555+E555+D555),"")</f>
        <v/>
      </c>
      <c r="G555" t="str">
        <f>IF(A555&lt;=Calculadora!$F$11,G554+D555,"")</f>
        <v/>
      </c>
      <c r="H555" t="str">
        <f>IF(A555&lt;=Calculadora!$F$11,F555-G555,"")</f>
        <v/>
      </c>
      <c r="I555" t="str">
        <f>IF(A555&lt;=Calculadora!$F$11,ROUNDUP(A555/12,0),"")</f>
        <v/>
      </c>
      <c r="J555" t="str">
        <f>IF(A555&lt;=Calculadora!$F$11,IF(AND(Calculadora!$B$14&gt;0,F555&gt;=Calculadora!$B$14),1,""),"")</f>
        <v/>
      </c>
    </row>
    <row r="556" spans="1:10" x14ac:dyDescent="0.3">
      <c r="A556">
        <v>534</v>
      </c>
      <c r="B556" t="str">
        <f>IF(A556&lt;=Calculadora!$F$11,DATE(YEAR(Calculadora!$B$16),MONTH(Calculadora!$B$16)+A556-1,DAY(Calculadora!$B$16)),"")</f>
        <v/>
      </c>
      <c r="C556" t="str">
        <f>IF(A556&lt;=Calculadora!$F$11,F555,"")</f>
        <v/>
      </c>
      <c r="D556" t="str">
        <f>IF(A556&lt;=Calculadora!$F$11,IF(Calculadora!$F$13=1,IF(MOD(A556-1,Calculadora!$F$12)=0,Calculadora!$B$7,0),IF(MOD(A556,Calculadora!$F$12)=0,Calculadora!$B$7,0)),"")</f>
        <v/>
      </c>
      <c r="E556" t="str">
        <f>IF(A556&lt;=Calculadora!$F$11,IF(Calculadora!$F$13=1,(C556+D556)*Calculadora!$F$9,C556*Calculadora!$F$9),"")</f>
        <v/>
      </c>
      <c r="F556" t="str">
        <f>IF(A556&lt;=Calculadora!$F$11,IF(Calculadora!$F$13=1,C556+D556+E556,C556+E556+D556),"")</f>
        <v/>
      </c>
      <c r="G556" t="str">
        <f>IF(A556&lt;=Calculadora!$F$11,G555+D556,"")</f>
        <v/>
      </c>
      <c r="H556" t="str">
        <f>IF(A556&lt;=Calculadora!$F$11,F556-G556,"")</f>
        <v/>
      </c>
      <c r="I556" t="str">
        <f>IF(A556&lt;=Calculadora!$F$11,ROUNDUP(A556/12,0),"")</f>
        <v/>
      </c>
      <c r="J556" t="str">
        <f>IF(A556&lt;=Calculadora!$F$11,IF(AND(Calculadora!$B$14&gt;0,F556&gt;=Calculadora!$B$14),1,""),"")</f>
        <v/>
      </c>
    </row>
    <row r="557" spans="1:10" x14ac:dyDescent="0.3">
      <c r="A557">
        <v>535</v>
      </c>
      <c r="B557" t="str">
        <f>IF(A557&lt;=Calculadora!$F$11,DATE(YEAR(Calculadora!$B$16),MONTH(Calculadora!$B$16)+A557-1,DAY(Calculadora!$B$16)),"")</f>
        <v/>
      </c>
      <c r="C557" t="str">
        <f>IF(A557&lt;=Calculadora!$F$11,F556,"")</f>
        <v/>
      </c>
      <c r="D557" t="str">
        <f>IF(A557&lt;=Calculadora!$F$11,IF(Calculadora!$F$13=1,IF(MOD(A557-1,Calculadora!$F$12)=0,Calculadora!$B$7,0),IF(MOD(A557,Calculadora!$F$12)=0,Calculadora!$B$7,0)),"")</f>
        <v/>
      </c>
      <c r="E557" t="str">
        <f>IF(A557&lt;=Calculadora!$F$11,IF(Calculadora!$F$13=1,(C557+D557)*Calculadora!$F$9,C557*Calculadora!$F$9),"")</f>
        <v/>
      </c>
      <c r="F557" t="str">
        <f>IF(A557&lt;=Calculadora!$F$11,IF(Calculadora!$F$13=1,C557+D557+E557,C557+E557+D557),"")</f>
        <v/>
      </c>
      <c r="G557" t="str">
        <f>IF(A557&lt;=Calculadora!$F$11,G556+D557,"")</f>
        <v/>
      </c>
      <c r="H557" t="str">
        <f>IF(A557&lt;=Calculadora!$F$11,F557-G557,"")</f>
        <v/>
      </c>
      <c r="I557" t="str">
        <f>IF(A557&lt;=Calculadora!$F$11,ROUNDUP(A557/12,0),"")</f>
        <v/>
      </c>
      <c r="J557" t="str">
        <f>IF(A557&lt;=Calculadora!$F$11,IF(AND(Calculadora!$B$14&gt;0,F557&gt;=Calculadora!$B$14),1,""),"")</f>
        <v/>
      </c>
    </row>
    <row r="558" spans="1:10" x14ac:dyDescent="0.3">
      <c r="A558">
        <v>536</v>
      </c>
      <c r="B558" t="str">
        <f>IF(A558&lt;=Calculadora!$F$11,DATE(YEAR(Calculadora!$B$16),MONTH(Calculadora!$B$16)+A558-1,DAY(Calculadora!$B$16)),"")</f>
        <v/>
      </c>
      <c r="C558" t="str">
        <f>IF(A558&lt;=Calculadora!$F$11,F557,"")</f>
        <v/>
      </c>
      <c r="D558" t="str">
        <f>IF(A558&lt;=Calculadora!$F$11,IF(Calculadora!$F$13=1,IF(MOD(A558-1,Calculadora!$F$12)=0,Calculadora!$B$7,0),IF(MOD(A558,Calculadora!$F$12)=0,Calculadora!$B$7,0)),"")</f>
        <v/>
      </c>
      <c r="E558" t="str">
        <f>IF(A558&lt;=Calculadora!$F$11,IF(Calculadora!$F$13=1,(C558+D558)*Calculadora!$F$9,C558*Calculadora!$F$9),"")</f>
        <v/>
      </c>
      <c r="F558" t="str">
        <f>IF(A558&lt;=Calculadora!$F$11,IF(Calculadora!$F$13=1,C558+D558+E558,C558+E558+D558),"")</f>
        <v/>
      </c>
      <c r="G558" t="str">
        <f>IF(A558&lt;=Calculadora!$F$11,G557+D558,"")</f>
        <v/>
      </c>
      <c r="H558" t="str">
        <f>IF(A558&lt;=Calculadora!$F$11,F558-G558,"")</f>
        <v/>
      </c>
      <c r="I558" t="str">
        <f>IF(A558&lt;=Calculadora!$F$11,ROUNDUP(A558/12,0),"")</f>
        <v/>
      </c>
      <c r="J558" t="str">
        <f>IF(A558&lt;=Calculadora!$F$11,IF(AND(Calculadora!$B$14&gt;0,F558&gt;=Calculadora!$B$14),1,""),"")</f>
        <v/>
      </c>
    </row>
    <row r="559" spans="1:10" x14ac:dyDescent="0.3">
      <c r="A559">
        <v>537</v>
      </c>
      <c r="B559" t="str">
        <f>IF(A559&lt;=Calculadora!$F$11,DATE(YEAR(Calculadora!$B$16),MONTH(Calculadora!$B$16)+A559-1,DAY(Calculadora!$B$16)),"")</f>
        <v/>
      </c>
      <c r="C559" t="str">
        <f>IF(A559&lt;=Calculadora!$F$11,F558,"")</f>
        <v/>
      </c>
      <c r="D559" t="str">
        <f>IF(A559&lt;=Calculadora!$F$11,IF(Calculadora!$F$13=1,IF(MOD(A559-1,Calculadora!$F$12)=0,Calculadora!$B$7,0),IF(MOD(A559,Calculadora!$F$12)=0,Calculadora!$B$7,0)),"")</f>
        <v/>
      </c>
      <c r="E559" t="str">
        <f>IF(A559&lt;=Calculadora!$F$11,IF(Calculadora!$F$13=1,(C559+D559)*Calculadora!$F$9,C559*Calculadora!$F$9),"")</f>
        <v/>
      </c>
      <c r="F559" t="str">
        <f>IF(A559&lt;=Calculadora!$F$11,IF(Calculadora!$F$13=1,C559+D559+E559,C559+E559+D559),"")</f>
        <v/>
      </c>
      <c r="G559" t="str">
        <f>IF(A559&lt;=Calculadora!$F$11,G558+D559,"")</f>
        <v/>
      </c>
      <c r="H559" t="str">
        <f>IF(A559&lt;=Calculadora!$F$11,F559-G559,"")</f>
        <v/>
      </c>
      <c r="I559" t="str">
        <f>IF(A559&lt;=Calculadora!$F$11,ROUNDUP(A559/12,0),"")</f>
        <v/>
      </c>
      <c r="J559" t="str">
        <f>IF(A559&lt;=Calculadora!$F$11,IF(AND(Calculadora!$B$14&gt;0,F559&gt;=Calculadora!$B$14),1,""),"")</f>
        <v/>
      </c>
    </row>
    <row r="560" spans="1:10" x14ac:dyDescent="0.3">
      <c r="A560">
        <v>538</v>
      </c>
      <c r="B560" t="str">
        <f>IF(A560&lt;=Calculadora!$F$11,DATE(YEAR(Calculadora!$B$16),MONTH(Calculadora!$B$16)+A560-1,DAY(Calculadora!$B$16)),"")</f>
        <v/>
      </c>
      <c r="C560" t="str">
        <f>IF(A560&lt;=Calculadora!$F$11,F559,"")</f>
        <v/>
      </c>
      <c r="D560" t="str">
        <f>IF(A560&lt;=Calculadora!$F$11,IF(Calculadora!$F$13=1,IF(MOD(A560-1,Calculadora!$F$12)=0,Calculadora!$B$7,0),IF(MOD(A560,Calculadora!$F$12)=0,Calculadora!$B$7,0)),"")</f>
        <v/>
      </c>
      <c r="E560" t="str">
        <f>IF(A560&lt;=Calculadora!$F$11,IF(Calculadora!$F$13=1,(C560+D560)*Calculadora!$F$9,C560*Calculadora!$F$9),"")</f>
        <v/>
      </c>
      <c r="F560" t="str">
        <f>IF(A560&lt;=Calculadora!$F$11,IF(Calculadora!$F$13=1,C560+D560+E560,C560+E560+D560),"")</f>
        <v/>
      </c>
      <c r="G560" t="str">
        <f>IF(A560&lt;=Calculadora!$F$11,G559+D560,"")</f>
        <v/>
      </c>
      <c r="H560" t="str">
        <f>IF(A560&lt;=Calculadora!$F$11,F560-G560,"")</f>
        <v/>
      </c>
      <c r="I560" t="str">
        <f>IF(A560&lt;=Calculadora!$F$11,ROUNDUP(A560/12,0),"")</f>
        <v/>
      </c>
      <c r="J560" t="str">
        <f>IF(A560&lt;=Calculadora!$F$11,IF(AND(Calculadora!$B$14&gt;0,F560&gt;=Calculadora!$B$14),1,""),"")</f>
        <v/>
      </c>
    </row>
    <row r="561" spans="1:10" x14ac:dyDescent="0.3">
      <c r="A561">
        <v>539</v>
      </c>
      <c r="B561" t="str">
        <f>IF(A561&lt;=Calculadora!$F$11,DATE(YEAR(Calculadora!$B$16),MONTH(Calculadora!$B$16)+A561-1,DAY(Calculadora!$B$16)),"")</f>
        <v/>
      </c>
      <c r="C561" t="str">
        <f>IF(A561&lt;=Calculadora!$F$11,F560,"")</f>
        <v/>
      </c>
      <c r="D561" t="str">
        <f>IF(A561&lt;=Calculadora!$F$11,IF(Calculadora!$F$13=1,IF(MOD(A561-1,Calculadora!$F$12)=0,Calculadora!$B$7,0),IF(MOD(A561,Calculadora!$F$12)=0,Calculadora!$B$7,0)),"")</f>
        <v/>
      </c>
      <c r="E561" t="str">
        <f>IF(A561&lt;=Calculadora!$F$11,IF(Calculadora!$F$13=1,(C561+D561)*Calculadora!$F$9,C561*Calculadora!$F$9),"")</f>
        <v/>
      </c>
      <c r="F561" t="str">
        <f>IF(A561&lt;=Calculadora!$F$11,IF(Calculadora!$F$13=1,C561+D561+E561,C561+E561+D561),"")</f>
        <v/>
      </c>
      <c r="G561" t="str">
        <f>IF(A561&lt;=Calculadora!$F$11,G560+D561,"")</f>
        <v/>
      </c>
      <c r="H561" t="str">
        <f>IF(A561&lt;=Calculadora!$F$11,F561-G561,"")</f>
        <v/>
      </c>
      <c r="I561" t="str">
        <f>IF(A561&lt;=Calculadora!$F$11,ROUNDUP(A561/12,0),"")</f>
        <v/>
      </c>
      <c r="J561" t="str">
        <f>IF(A561&lt;=Calculadora!$F$11,IF(AND(Calculadora!$B$14&gt;0,F561&gt;=Calculadora!$B$14),1,""),"")</f>
        <v/>
      </c>
    </row>
    <row r="562" spans="1:10" x14ac:dyDescent="0.3">
      <c r="A562">
        <v>540</v>
      </c>
      <c r="B562" t="str">
        <f>IF(A562&lt;=Calculadora!$F$11,DATE(YEAR(Calculadora!$B$16),MONTH(Calculadora!$B$16)+A562-1,DAY(Calculadora!$B$16)),"")</f>
        <v/>
      </c>
      <c r="C562" t="str">
        <f>IF(A562&lt;=Calculadora!$F$11,F561,"")</f>
        <v/>
      </c>
      <c r="D562" t="str">
        <f>IF(A562&lt;=Calculadora!$F$11,IF(Calculadora!$F$13=1,IF(MOD(A562-1,Calculadora!$F$12)=0,Calculadora!$B$7,0),IF(MOD(A562,Calculadora!$F$12)=0,Calculadora!$B$7,0)),"")</f>
        <v/>
      </c>
      <c r="E562" t="str">
        <f>IF(A562&lt;=Calculadora!$F$11,IF(Calculadora!$F$13=1,(C562+D562)*Calculadora!$F$9,C562*Calculadora!$F$9),"")</f>
        <v/>
      </c>
      <c r="F562" t="str">
        <f>IF(A562&lt;=Calculadora!$F$11,IF(Calculadora!$F$13=1,C562+D562+E562,C562+E562+D562),"")</f>
        <v/>
      </c>
      <c r="G562" t="str">
        <f>IF(A562&lt;=Calculadora!$F$11,G561+D562,"")</f>
        <v/>
      </c>
      <c r="H562" t="str">
        <f>IF(A562&lt;=Calculadora!$F$11,F562-G562,"")</f>
        <v/>
      </c>
      <c r="I562" t="str">
        <f>IF(A562&lt;=Calculadora!$F$11,ROUNDUP(A562/12,0),"")</f>
        <v/>
      </c>
      <c r="J562" t="str">
        <f>IF(A562&lt;=Calculadora!$F$11,IF(AND(Calculadora!$B$14&gt;0,F562&gt;=Calculadora!$B$14),1,""),"")</f>
        <v/>
      </c>
    </row>
    <row r="563" spans="1:10" x14ac:dyDescent="0.3">
      <c r="A563">
        <v>541</v>
      </c>
      <c r="B563" t="str">
        <f>IF(A563&lt;=Calculadora!$F$11,DATE(YEAR(Calculadora!$B$16),MONTH(Calculadora!$B$16)+A563-1,DAY(Calculadora!$B$16)),"")</f>
        <v/>
      </c>
      <c r="C563" t="str">
        <f>IF(A563&lt;=Calculadora!$F$11,F562,"")</f>
        <v/>
      </c>
      <c r="D563" t="str">
        <f>IF(A563&lt;=Calculadora!$F$11,IF(Calculadora!$F$13=1,IF(MOD(A563-1,Calculadora!$F$12)=0,Calculadora!$B$7,0),IF(MOD(A563,Calculadora!$F$12)=0,Calculadora!$B$7,0)),"")</f>
        <v/>
      </c>
      <c r="E563" t="str">
        <f>IF(A563&lt;=Calculadora!$F$11,IF(Calculadora!$F$13=1,(C563+D563)*Calculadora!$F$9,C563*Calculadora!$F$9),"")</f>
        <v/>
      </c>
      <c r="F563" t="str">
        <f>IF(A563&lt;=Calculadora!$F$11,IF(Calculadora!$F$13=1,C563+D563+E563,C563+E563+D563),"")</f>
        <v/>
      </c>
      <c r="G563" t="str">
        <f>IF(A563&lt;=Calculadora!$F$11,G562+D563,"")</f>
        <v/>
      </c>
      <c r="H563" t="str">
        <f>IF(A563&lt;=Calculadora!$F$11,F563-G563,"")</f>
        <v/>
      </c>
      <c r="I563" t="str">
        <f>IF(A563&lt;=Calculadora!$F$11,ROUNDUP(A563/12,0),"")</f>
        <v/>
      </c>
      <c r="J563" t="str">
        <f>IF(A563&lt;=Calculadora!$F$11,IF(AND(Calculadora!$B$14&gt;0,F563&gt;=Calculadora!$B$14),1,""),"")</f>
        <v/>
      </c>
    </row>
    <row r="564" spans="1:10" x14ac:dyDescent="0.3">
      <c r="A564">
        <v>542</v>
      </c>
      <c r="B564" t="str">
        <f>IF(A564&lt;=Calculadora!$F$11,DATE(YEAR(Calculadora!$B$16),MONTH(Calculadora!$B$16)+A564-1,DAY(Calculadora!$B$16)),"")</f>
        <v/>
      </c>
      <c r="C564" t="str">
        <f>IF(A564&lt;=Calculadora!$F$11,F563,"")</f>
        <v/>
      </c>
      <c r="D564" t="str">
        <f>IF(A564&lt;=Calculadora!$F$11,IF(Calculadora!$F$13=1,IF(MOD(A564-1,Calculadora!$F$12)=0,Calculadora!$B$7,0),IF(MOD(A564,Calculadora!$F$12)=0,Calculadora!$B$7,0)),"")</f>
        <v/>
      </c>
      <c r="E564" t="str">
        <f>IF(A564&lt;=Calculadora!$F$11,IF(Calculadora!$F$13=1,(C564+D564)*Calculadora!$F$9,C564*Calculadora!$F$9),"")</f>
        <v/>
      </c>
      <c r="F564" t="str">
        <f>IF(A564&lt;=Calculadora!$F$11,IF(Calculadora!$F$13=1,C564+D564+E564,C564+E564+D564),"")</f>
        <v/>
      </c>
      <c r="G564" t="str">
        <f>IF(A564&lt;=Calculadora!$F$11,G563+D564,"")</f>
        <v/>
      </c>
      <c r="H564" t="str">
        <f>IF(A564&lt;=Calculadora!$F$11,F564-G564,"")</f>
        <v/>
      </c>
      <c r="I564" t="str">
        <f>IF(A564&lt;=Calculadora!$F$11,ROUNDUP(A564/12,0),"")</f>
        <v/>
      </c>
      <c r="J564" t="str">
        <f>IF(A564&lt;=Calculadora!$F$11,IF(AND(Calculadora!$B$14&gt;0,F564&gt;=Calculadora!$B$14),1,""),"")</f>
        <v/>
      </c>
    </row>
    <row r="565" spans="1:10" x14ac:dyDescent="0.3">
      <c r="A565">
        <v>543</v>
      </c>
      <c r="B565" t="str">
        <f>IF(A565&lt;=Calculadora!$F$11,DATE(YEAR(Calculadora!$B$16),MONTH(Calculadora!$B$16)+A565-1,DAY(Calculadora!$B$16)),"")</f>
        <v/>
      </c>
      <c r="C565" t="str">
        <f>IF(A565&lt;=Calculadora!$F$11,F564,"")</f>
        <v/>
      </c>
      <c r="D565" t="str">
        <f>IF(A565&lt;=Calculadora!$F$11,IF(Calculadora!$F$13=1,IF(MOD(A565-1,Calculadora!$F$12)=0,Calculadora!$B$7,0),IF(MOD(A565,Calculadora!$F$12)=0,Calculadora!$B$7,0)),"")</f>
        <v/>
      </c>
      <c r="E565" t="str">
        <f>IF(A565&lt;=Calculadora!$F$11,IF(Calculadora!$F$13=1,(C565+D565)*Calculadora!$F$9,C565*Calculadora!$F$9),"")</f>
        <v/>
      </c>
      <c r="F565" t="str">
        <f>IF(A565&lt;=Calculadora!$F$11,IF(Calculadora!$F$13=1,C565+D565+E565,C565+E565+D565),"")</f>
        <v/>
      </c>
      <c r="G565" t="str">
        <f>IF(A565&lt;=Calculadora!$F$11,G564+D565,"")</f>
        <v/>
      </c>
      <c r="H565" t="str">
        <f>IF(A565&lt;=Calculadora!$F$11,F565-G565,"")</f>
        <v/>
      </c>
      <c r="I565" t="str">
        <f>IF(A565&lt;=Calculadora!$F$11,ROUNDUP(A565/12,0),"")</f>
        <v/>
      </c>
      <c r="J565" t="str">
        <f>IF(A565&lt;=Calculadora!$F$11,IF(AND(Calculadora!$B$14&gt;0,F565&gt;=Calculadora!$B$14),1,""),"")</f>
        <v/>
      </c>
    </row>
    <row r="566" spans="1:10" x14ac:dyDescent="0.3">
      <c r="A566">
        <v>544</v>
      </c>
      <c r="B566" t="str">
        <f>IF(A566&lt;=Calculadora!$F$11,DATE(YEAR(Calculadora!$B$16),MONTH(Calculadora!$B$16)+A566-1,DAY(Calculadora!$B$16)),"")</f>
        <v/>
      </c>
      <c r="C566" t="str">
        <f>IF(A566&lt;=Calculadora!$F$11,F565,"")</f>
        <v/>
      </c>
      <c r="D566" t="str">
        <f>IF(A566&lt;=Calculadora!$F$11,IF(Calculadora!$F$13=1,IF(MOD(A566-1,Calculadora!$F$12)=0,Calculadora!$B$7,0),IF(MOD(A566,Calculadora!$F$12)=0,Calculadora!$B$7,0)),"")</f>
        <v/>
      </c>
      <c r="E566" t="str">
        <f>IF(A566&lt;=Calculadora!$F$11,IF(Calculadora!$F$13=1,(C566+D566)*Calculadora!$F$9,C566*Calculadora!$F$9),"")</f>
        <v/>
      </c>
      <c r="F566" t="str">
        <f>IF(A566&lt;=Calculadora!$F$11,IF(Calculadora!$F$13=1,C566+D566+E566,C566+E566+D566),"")</f>
        <v/>
      </c>
      <c r="G566" t="str">
        <f>IF(A566&lt;=Calculadora!$F$11,G565+D566,"")</f>
        <v/>
      </c>
      <c r="H566" t="str">
        <f>IF(A566&lt;=Calculadora!$F$11,F566-G566,"")</f>
        <v/>
      </c>
      <c r="I566" t="str">
        <f>IF(A566&lt;=Calculadora!$F$11,ROUNDUP(A566/12,0),"")</f>
        <v/>
      </c>
      <c r="J566" t="str">
        <f>IF(A566&lt;=Calculadora!$F$11,IF(AND(Calculadora!$B$14&gt;0,F566&gt;=Calculadora!$B$14),1,""),"")</f>
        <v/>
      </c>
    </row>
    <row r="567" spans="1:10" x14ac:dyDescent="0.3">
      <c r="A567">
        <v>545</v>
      </c>
      <c r="B567" t="str">
        <f>IF(A567&lt;=Calculadora!$F$11,DATE(YEAR(Calculadora!$B$16),MONTH(Calculadora!$B$16)+A567-1,DAY(Calculadora!$B$16)),"")</f>
        <v/>
      </c>
      <c r="C567" t="str">
        <f>IF(A567&lt;=Calculadora!$F$11,F566,"")</f>
        <v/>
      </c>
      <c r="D567" t="str">
        <f>IF(A567&lt;=Calculadora!$F$11,IF(Calculadora!$F$13=1,IF(MOD(A567-1,Calculadora!$F$12)=0,Calculadora!$B$7,0),IF(MOD(A567,Calculadora!$F$12)=0,Calculadora!$B$7,0)),"")</f>
        <v/>
      </c>
      <c r="E567" t="str">
        <f>IF(A567&lt;=Calculadora!$F$11,IF(Calculadora!$F$13=1,(C567+D567)*Calculadora!$F$9,C567*Calculadora!$F$9),"")</f>
        <v/>
      </c>
      <c r="F567" t="str">
        <f>IF(A567&lt;=Calculadora!$F$11,IF(Calculadora!$F$13=1,C567+D567+E567,C567+E567+D567),"")</f>
        <v/>
      </c>
      <c r="G567" t="str">
        <f>IF(A567&lt;=Calculadora!$F$11,G566+D567,"")</f>
        <v/>
      </c>
      <c r="H567" t="str">
        <f>IF(A567&lt;=Calculadora!$F$11,F567-G567,"")</f>
        <v/>
      </c>
      <c r="I567" t="str">
        <f>IF(A567&lt;=Calculadora!$F$11,ROUNDUP(A567/12,0),"")</f>
        <v/>
      </c>
      <c r="J567" t="str">
        <f>IF(A567&lt;=Calculadora!$F$11,IF(AND(Calculadora!$B$14&gt;0,F567&gt;=Calculadora!$B$14),1,""),"")</f>
        <v/>
      </c>
    </row>
    <row r="568" spans="1:10" x14ac:dyDescent="0.3">
      <c r="A568">
        <v>546</v>
      </c>
      <c r="B568" t="str">
        <f>IF(A568&lt;=Calculadora!$F$11,DATE(YEAR(Calculadora!$B$16),MONTH(Calculadora!$B$16)+A568-1,DAY(Calculadora!$B$16)),"")</f>
        <v/>
      </c>
      <c r="C568" t="str">
        <f>IF(A568&lt;=Calculadora!$F$11,F567,"")</f>
        <v/>
      </c>
      <c r="D568" t="str">
        <f>IF(A568&lt;=Calculadora!$F$11,IF(Calculadora!$F$13=1,IF(MOD(A568-1,Calculadora!$F$12)=0,Calculadora!$B$7,0),IF(MOD(A568,Calculadora!$F$12)=0,Calculadora!$B$7,0)),"")</f>
        <v/>
      </c>
      <c r="E568" t="str">
        <f>IF(A568&lt;=Calculadora!$F$11,IF(Calculadora!$F$13=1,(C568+D568)*Calculadora!$F$9,C568*Calculadora!$F$9),"")</f>
        <v/>
      </c>
      <c r="F568" t="str">
        <f>IF(A568&lt;=Calculadora!$F$11,IF(Calculadora!$F$13=1,C568+D568+E568,C568+E568+D568),"")</f>
        <v/>
      </c>
      <c r="G568" t="str">
        <f>IF(A568&lt;=Calculadora!$F$11,G567+D568,"")</f>
        <v/>
      </c>
      <c r="H568" t="str">
        <f>IF(A568&lt;=Calculadora!$F$11,F568-G568,"")</f>
        <v/>
      </c>
      <c r="I568" t="str">
        <f>IF(A568&lt;=Calculadora!$F$11,ROUNDUP(A568/12,0),"")</f>
        <v/>
      </c>
      <c r="J568" t="str">
        <f>IF(A568&lt;=Calculadora!$F$11,IF(AND(Calculadora!$B$14&gt;0,F568&gt;=Calculadora!$B$14),1,""),"")</f>
        <v/>
      </c>
    </row>
    <row r="569" spans="1:10" x14ac:dyDescent="0.3">
      <c r="A569">
        <v>547</v>
      </c>
      <c r="B569" t="str">
        <f>IF(A569&lt;=Calculadora!$F$11,DATE(YEAR(Calculadora!$B$16),MONTH(Calculadora!$B$16)+A569-1,DAY(Calculadora!$B$16)),"")</f>
        <v/>
      </c>
      <c r="C569" t="str">
        <f>IF(A569&lt;=Calculadora!$F$11,F568,"")</f>
        <v/>
      </c>
      <c r="D569" t="str">
        <f>IF(A569&lt;=Calculadora!$F$11,IF(Calculadora!$F$13=1,IF(MOD(A569-1,Calculadora!$F$12)=0,Calculadora!$B$7,0),IF(MOD(A569,Calculadora!$F$12)=0,Calculadora!$B$7,0)),"")</f>
        <v/>
      </c>
      <c r="E569" t="str">
        <f>IF(A569&lt;=Calculadora!$F$11,IF(Calculadora!$F$13=1,(C569+D569)*Calculadora!$F$9,C569*Calculadora!$F$9),"")</f>
        <v/>
      </c>
      <c r="F569" t="str">
        <f>IF(A569&lt;=Calculadora!$F$11,IF(Calculadora!$F$13=1,C569+D569+E569,C569+E569+D569),"")</f>
        <v/>
      </c>
      <c r="G569" t="str">
        <f>IF(A569&lt;=Calculadora!$F$11,G568+D569,"")</f>
        <v/>
      </c>
      <c r="H569" t="str">
        <f>IF(A569&lt;=Calculadora!$F$11,F569-G569,"")</f>
        <v/>
      </c>
      <c r="I569" t="str">
        <f>IF(A569&lt;=Calculadora!$F$11,ROUNDUP(A569/12,0),"")</f>
        <v/>
      </c>
      <c r="J569" t="str">
        <f>IF(A569&lt;=Calculadora!$F$11,IF(AND(Calculadora!$B$14&gt;0,F569&gt;=Calculadora!$B$14),1,""),"")</f>
        <v/>
      </c>
    </row>
    <row r="570" spans="1:10" x14ac:dyDescent="0.3">
      <c r="A570">
        <v>548</v>
      </c>
      <c r="B570" t="str">
        <f>IF(A570&lt;=Calculadora!$F$11,DATE(YEAR(Calculadora!$B$16),MONTH(Calculadora!$B$16)+A570-1,DAY(Calculadora!$B$16)),"")</f>
        <v/>
      </c>
      <c r="C570" t="str">
        <f>IF(A570&lt;=Calculadora!$F$11,F569,"")</f>
        <v/>
      </c>
      <c r="D570" t="str">
        <f>IF(A570&lt;=Calculadora!$F$11,IF(Calculadora!$F$13=1,IF(MOD(A570-1,Calculadora!$F$12)=0,Calculadora!$B$7,0),IF(MOD(A570,Calculadora!$F$12)=0,Calculadora!$B$7,0)),"")</f>
        <v/>
      </c>
      <c r="E570" t="str">
        <f>IF(A570&lt;=Calculadora!$F$11,IF(Calculadora!$F$13=1,(C570+D570)*Calculadora!$F$9,C570*Calculadora!$F$9),"")</f>
        <v/>
      </c>
      <c r="F570" t="str">
        <f>IF(A570&lt;=Calculadora!$F$11,IF(Calculadora!$F$13=1,C570+D570+E570,C570+E570+D570),"")</f>
        <v/>
      </c>
      <c r="G570" t="str">
        <f>IF(A570&lt;=Calculadora!$F$11,G569+D570,"")</f>
        <v/>
      </c>
      <c r="H570" t="str">
        <f>IF(A570&lt;=Calculadora!$F$11,F570-G570,"")</f>
        <v/>
      </c>
      <c r="I570" t="str">
        <f>IF(A570&lt;=Calculadora!$F$11,ROUNDUP(A570/12,0),"")</f>
        <v/>
      </c>
      <c r="J570" t="str">
        <f>IF(A570&lt;=Calculadora!$F$11,IF(AND(Calculadora!$B$14&gt;0,F570&gt;=Calculadora!$B$14),1,""),"")</f>
        <v/>
      </c>
    </row>
    <row r="571" spans="1:10" x14ac:dyDescent="0.3">
      <c r="A571">
        <v>549</v>
      </c>
      <c r="B571" t="str">
        <f>IF(A571&lt;=Calculadora!$F$11,DATE(YEAR(Calculadora!$B$16),MONTH(Calculadora!$B$16)+A571-1,DAY(Calculadora!$B$16)),"")</f>
        <v/>
      </c>
      <c r="C571" t="str">
        <f>IF(A571&lt;=Calculadora!$F$11,F570,"")</f>
        <v/>
      </c>
      <c r="D571" t="str">
        <f>IF(A571&lt;=Calculadora!$F$11,IF(Calculadora!$F$13=1,IF(MOD(A571-1,Calculadora!$F$12)=0,Calculadora!$B$7,0),IF(MOD(A571,Calculadora!$F$12)=0,Calculadora!$B$7,0)),"")</f>
        <v/>
      </c>
      <c r="E571" t="str">
        <f>IF(A571&lt;=Calculadora!$F$11,IF(Calculadora!$F$13=1,(C571+D571)*Calculadora!$F$9,C571*Calculadora!$F$9),"")</f>
        <v/>
      </c>
      <c r="F571" t="str">
        <f>IF(A571&lt;=Calculadora!$F$11,IF(Calculadora!$F$13=1,C571+D571+E571,C571+E571+D571),"")</f>
        <v/>
      </c>
      <c r="G571" t="str">
        <f>IF(A571&lt;=Calculadora!$F$11,G570+D571,"")</f>
        <v/>
      </c>
      <c r="H571" t="str">
        <f>IF(A571&lt;=Calculadora!$F$11,F571-G571,"")</f>
        <v/>
      </c>
      <c r="I571" t="str">
        <f>IF(A571&lt;=Calculadora!$F$11,ROUNDUP(A571/12,0),"")</f>
        <v/>
      </c>
      <c r="J571" t="str">
        <f>IF(A571&lt;=Calculadora!$F$11,IF(AND(Calculadora!$B$14&gt;0,F571&gt;=Calculadora!$B$14),1,""),"")</f>
        <v/>
      </c>
    </row>
    <row r="572" spans="1:10" x14ac:dyDescent="0.3">
      <c r="A572">
        <v>550</v>
      </c>
      <c r="B572" t="str">
        <f>IF(A572&lt;=Calculadora!$F$11,DATE(YEAR(Calculadora!$B$16),MONTH(Calculadora!$B$16)+A572-1,DAY(Calculadora!$B$16)),"")</f>
        <v/>
      </c>
      <c r="C572" t="str">
        <f>IF(A572&lt;=Calculadora!$F$11,F571,"")</f>
        <v/>
      </c>
      <c r="D572" t="str">
        <f>IF(A572&lt;=Calculadora!$F$11,IF(Calculadora!$F$13=1,IF(MOD(A572-1,Calculadora!$F$12)=0,Calculadora!$B$7,0),IF(MOD(A572,Calculadora!$F$12)=0,Calculadora!$B$7,0)),"")</f>
        <v/>
      </c>
      <c r="E572" t="str">
        <f>IF(A572&lt;=Calculadora!$F$11,IF(Calculadora!$F$13=1,(C572+D572)*Calculadora!$F$9,C572*Calculadora!$F$9),"")</f>
        <v/>
      </c>
      <c r="F572" t="str">
        <f>IF(A572&lt;=Calculadora!$F$11,IF(Calculadora!$F$13=1,C572+D572+E572,C572+E572+D572),"")</f>
        <v/>
      </c>
      <c r="G572" t="str">
        <f>IF(A572&lt;=Calculadora!$F$11,G571+D572,"")</f>
        <v/>
      </c>
      <c r="H572" t="str">
        <f>IF(A572&lt;=Calculadora!$F$11,F572-G572,"")</f>
        <v/>
      </c>
      <c r="I572" t="str">
        <f>IF(A572&lt;=Calculadora!$F$11,ROUNDUP(A572/12,0),"")</f>
        <v/>
      </c>
      <c r="J572" t="str">
        <f>IF(A572&lt;=Calculadora!$F$11,IF(AND(Calculadora!$B$14&gt;0,F572&gt;=Calculadora!$B$14),1,""),"")</f>
        <v/>
      </c>
    </row>
    <row r="573" spans="1:10" x14ac:dyDescent="0.3">
      <c r="A573">
        <v>551</v>
      </c>
      <c r="B573" t="str">
        <f>IF(A573&lt;=Calculadora!$F$11,DATE(YEAR(Calculadora!$B$16),MONTH(Calculadora!$B$16)+A573-1,DAY(Calculadora!$B$16)),"")</f>
        <v/>
      </c>
      <c r="C573" t="str">
        <f>IF(A573&lt;=Calculadora!$F$11,F572,"")</f>
        <v/>
      </c>
      <c r="D573" t="str">
        <f>IF(A573&lt;=Calculadora!$F$11,IF(Calculadora!$F$13=1,IF(MOD(A573-1,Calculadora!$F$12)=0,Calculadora!$B$7,0),IF(MOD(A573,Calculadora!$F$12)=0,Calculadora!$B$7,0)),"")</f>
        <v/>
      </c>
      <c r="E573" t="str">
        <f>IF(A573&lt;=Calculadora!$F$11,IF(Calculadora!$F$13=1,(C573+D573)*Calculadora!$F$9,C573*Calculadora!$F$9),"")</f>
        <v/>
      </c>
      <c r="F573" t="str">
        <f>IF(A573&lt;=Calculadora!$F$11,IF(Calculadora!$F$13=1,C573+D573+E573,C573+E573+D573),"")</f>
        <v/>
      </c>
      <c r="G573" t="str">
        <f>IF(A573&lt;=Calculadora!$F$11,G572+D573,"")</f>
        <v/>
      </c>
      <c r="H573" t="str">
        <f>IF(A573&lt;=Calculadora!$F$11,F573-G573,"")</f>
        <v/>
      </c>
      <c r="I573" t="str">
        <f>IF(A573&lt;=Calculadora!$F$11,ROUNDUP(A573/12,0),"")</f>
        <v/>
      </c>
      <c r="J573" t="str">
        <f>IF(A573&lt;=Calculadora!$F$11,IF(AND(Calculadora!$B$14&gt;0,F573&gt;=Calculadora!$B$14),1,""),"")</f>
        <v/>
      </c>
    </row>
    <row r="574" spans="1:10" x14ac:dyDescent="0.3">
      <c r="A574">
        <v>552</v>
      </c>
      <c r="B574" t="str">
        <f>IF(A574&lt;=Calculadora!$F$11,DATE(YEAR(Calculadora!$B$16),MONTH(Calculadora!$B$16)+A574-1,DAY(Calculadora!$B$16)),"")</f>
        <v/>
      </c>
      <c r="C574" t="str">
        <f>IF(A574&lt;=Calculadora!$F$11,F573,"")</f>
        <v/>
      </c>
      <c r="D574" t="str">
        <f>IF(A574&lt;=Calculadora!$F$11,IF(Calculadora!$F$13=1,IF(MOD(A574-1,Calculadora!$F$12)=0,Calculadora!$B$7,0),IF(MOD(A574,Calculadora!$F$12)=0,Calculadora!$B$7,0)),"")</f>
        <v/>
      </c>
      <c r="E574" t="str">
        <f>IF(A574&lt;=Calculadora!$F$11,IF(Calculadora!$F$13=1,(C574+D574)*Calculadora!$F$9,C574*Calculadora!$F$9),"")</f>
        <v/>
      </c>
      <c r="F574" t="str">
        <f>IF(A574&lt;=Calculadora!$F$11,IF(Calculadora!$F$13=1,C574+D574+E574,C574+E574+D574),"")</f>
        <v/>
      </c>
      <c r="G574" t="str">
        <f>IF(A574&lt;=Calculadora!$F$11,G573+D574,"")</f>
        <v/>
      </c>
      <c r="H574" t="str">
        <f>IF(A574&lt;=Calculadora!$F$11,F574-G574,"")</f>
        <v/>
      </c>
      <c r="I574" t="str">
        <f>IF(A574&lt;=Calculadora!$F$11,ROUNDUP(A574/12,0),"")</f>
        <v/>
      </c>
      <c r="J574" t="str">
        <f>IF(A574&lt;=Calculadora!$F$11,IF(AND(Calculadora!$B$14&gt;0,F574&gt;=Calculadora!$B$14),1,""),"")</f>
        <v/>
      </c>
    </row>
    <row r="575" spans="1:10" x14ac:dyDescent="0.3">
      <c r="A575">
        <v>553</v>
      </c>
      <c r="B575" t="str">
        <f>IF(A575&lt;=Calculadora!$F$11,DATE(YEAR(Calculadora!$B$16),MONTH(Calculadora!$B$16)+A575-1,DAY(Calculadora!$B$16)),"")</f>
        <v/>
      </c>
      <c r="C575" t="str">
        <f>IF(A575&lt;=Calculadora!$F$11,F574,"")</f>
        <v/>
      </c>
      <c r="D575" t="str">
        <f>IF(A575&lt;=Calculadora!$F$11,IF(Calculadora!$F$13=1,IF(MOD(A575-1,Calculadora!$F$12)=0,Calculadora!$B$7,0),IF(MOD(A575,Calculadora!$F$12)=0,Calculadora!$B$7,0)),"")</f>
        <v/>
      </c>
      <c r="E575" t="str">
        <f>IF(A575&lt;=Calculadora!$F$11,IF(Calculadora!$F$13=1,(C575+D575)*Calculadora!$F$9,C575*Calculadora!$F$9),"")</f>
        <v/>
      </c>
      <c r="F575" t="str">
        <f>IF(A575&lt;=Calculadora!$F$11,IF(Calculadora!$F$13=1,C575+D575+E575,C575+E575+D575),"")</f>
        <v/>
      </c>
      <c r="G575" t="str">
        <f>IF(A575&lt;=Calculadora!$F$11,G574+D575,"")</f>
        <v/>
      </c>
      <c r="H575" t="str">
        <f>IF(A575&lt;=Calculadora!$F$11,F575-G575,"")</f>
        <v/>
      </c>
      <c r="I575" t="str">
        <f>IF(A575&lt;=Calculadora!$F$11,ROUNDUP(A575/12,0),"")</f>
        <v/>
      </c>
      <c r="J575" t="str">
        <f>IF(A575&lt;=Calculadora!$F$11,IF(AND(Calculadora!$B$14&gt;0,F575&gt;=Calculadora!$B$14),1,""),"")</f>
        <v/>
      </c>
    </row>
    <row r="576" spans="1:10" x14ac:dyDescent="0.3">
      <c r="A576">
        <v>554</v>
      </c>
      <c r="B576" t="str">
        <f>IF(A576&lt;=Calculadora!$F$11,DATE(YEAR(Calculadora!$B$16),MONTH(Calculadora!$B$16)+A576-1,DAY(Calculadora!$B$16)),"")</f>
        <v/>
      </c>
      <c r="C576" t="str">
        <f>IF(A576&lt;=Calculadora!$F$11,F575,"")</f>
        <v/>
      </c>
      <c r="D576" t="str">
        <f>IF(A576&lt;=Calculadora!$F$11,IF(Calculadora!$F$13=1,IF(MOD(A576-1,Calculadora!$F$12)=0,Calculadora!$B$7,0),IF(MOD(A576,Calculadora!$F$12)=0,Calculadora!$B$7,0)),"")</f>
        <v/>
      </c>
      <c r="E576" t="str">
        <f>IF(A576&lt;=Calculadora!$F$11,IF(Calculadora!$F$13=1,(C576+D576)*Calculadora!$F$9,C576*Calculadora!$F$9),"")</f>
        <v/>
      </c>
      <c r="F576" t="str">
        <f>IF(A576&lt;=Calculadora!$F$11,IF(Calculadora!$F$13=1,C576+D576+E576,C576+E576+D576),"")</f>
        <v/>
      </c>
      <c r="G576" t="str">
        <f>IF(A576&lt;=Calculadora!$F$11,G575+D576,"")</f>
        <v/>
      </c>
      <c r="H576" t="str">
        <f>IF(A576&lt;=Calculadora!$F$11,F576-G576,"")</f>
        <v/>
      </c>
      <c r="I576" t="str">
        <f>IF(A576&lt;=Calculadora!$F$11,ROUNDUP(A576/12,0),"")</f>
        <v/>
      </c>
      <c r="J576" t="str">
        <f>IF(A576&lt;=Calculadora!$F$11,IF(AND(Calculadora!$B$14&gt;0,F576&gt;=Calculadora!$B$14),1,""),"")</f>
        <v/>
      </c>
    </row>
    <row r="577" spans="1:10" x14ac:dyDescent="0.3">
      <c r="A577">
        <v>555</v>
      </c>
      <c r="B577" t="str">
        <f>IF(A577&lt;=Calculadora!$F$11,DATE(YEAR(Calculadora!$B$16),MONTH(Calculadora!$B$16)+A577-1,DAY(Calculadora!$B$16)),"")</f>
        <v/>
      </c>
      <c r="C577" t="str">
        <f>IF(A577&lt;=Calculadora!$F$11,F576,"")</f>
        <v/>
      </c>
      <c r="D577" t="str">
        <f>IF(A577&lt;=Calculadora!$F$11,IF(Calculadora!$F$13=1,IF(MOD(A577-1,Calculadora!$F$12)=0,Calculadora!$B$7,0),IF(MOD(A577,Calculadora!$F$12)=0,Calculadora!$B$7,0)),"")</f>
        <v/>
      </c>
      <c r="E577" t="str">
        <f>IF(A577&lt;=Calculadora!$F$11,IF(Calculadora!$F$13=1,(C577+D577)*Calculadora!$F$9,C577*Calculadora!$F$9),"")</f>
        <v/>
      </c>
      <c r="F577" t="str">
        <f>IF(A577&lt;=Calculadora!$F$11,IF(Calculadora!$F$13=1,C577+D577+E577,C577+E577+D577),"")</f>
        <v/>
      </c>
      <c r="G577" t="str">
        <f>IF(A577&lt;=Calculadora!$F$11,G576+D577,"")</f>
        <v/>
      </c>
      <c r="H577" t="str">
        <f>IF(A577&lt;=Calculadora!$F$11,F577-G577,"")</f>
        <v/>
      </c>
      <c r="I577" t="str">
        <f>IF(A577&lt;=Calculadora!$F$11,ROUNDUP(A577/12,0),"")</f>
        <v/>
      </c>
      <c r="J577" t="str">
        <f>IF(A577&lt;=Calculadora!$F$11,IF(AND(Calculadora!$B$14&gt;0,F577&gt;=Calculadora!$B$14),1,""),"")</f>
        <v/>
      </c>
    </row>
    <row r="578" spans="1:10" x14ac:dyDescent="0.3">
      <c r="A578">
        <v>556</v>
      </c>
      <c r="B578" t="str">
        <f>IF(A578&lt;=Calculadora!$F$11,DATE(YEAR(Calculadora!$B$16),MONTH(Calculadora!$B$16)+A578-1,DAY(Calculadora!$B$16)),"")</f>
        <v/>
      </c>
      <c r="C578" t="str">
        <f>IF(A578&lt;=Calculadora!$F$11,F577,"")</f>
        <v/>
      </c>
      <c r="D578" t="str">
        <f>IF(A578&lt;=Calculadora!$F$11,IF(Calculadora!$F$13=1,IF(MOD(A578-1,Calculadora!$F$12)=0,Calculadora!$B$7,0),IF(MOD(A578,Calculadora!$F$12)=0,Calculadora!$B$7,0)),"")</f>
        <v/>
      </c>
      <c r="E578" t="str">
        <f>IF(A578&lt;=Calculadora!$F$11,IF(Calculadora!$F$13=1,(C578+D578)*Calculadora!$F$9,C578*Calculadora!$F$9),"")</f>
        <v/>
      </c>
      <c r="F578" t="str">
        <f>IF(A578&lt;=Calculadora!$F$11,IF(Calculadora!$F$13=1,C578+D578+E578,C578+E578+D578),"")</f>
        <v/>
      </c>
      <c r="G578" t="str">
        <f>IF(A578&lt;=Calculadora!$F$11,G577+D578,"")</f>
        <v/>
      </c>
      <c r="H578" t="str">
        <f>IF(A578&lt;=Calculadora!$F$11,F578-G578,"")</f>
        <v/>
      </c>
      <c r="I578" t="str">
        <f>IF(A578&lt;=Calculadora!$F$11,ROUNDUP(A578/12,0),"")</f>
        <v/>
      </c>
      <c r="J578" t="str">
        <f>IF(A578&lt;=Calculadora!$F$11,IF(AND(Calculadora!$B$14&gt;0,F578&gt;=Calculadora!$B$14),1,""),"")</f>
        <v/>
      </c>
    </row>
    <row r="579" spans="1:10" x14ac:dyDescent="0.3">
      <c r="A579">
        <v>557</v>
      </c>
      <c r="B579" t="str">
        <f>IF(A579&lt;=Calculadora!$F$11,DATE(YEAR(Calculadora!$B$16),MONTH(Calculadora!$B$16)+A579-1,DAY(Calculadora!$B$16)),"")</f>
        <v/>
      </c>
      <c r="C579" t="str">
        <f>IF(A579&lt;=Calculadora!$F$11,F578,"")</f>
        <v/>
      </c>
      <c r="D579" t="str">
        <f>IF(A579&lt;=Calculadora!$F$11,IF(Calculadora!$F$13=1,IF(MOD(A579-1,Calculadora!$F$12)=0,Calculadora!$B$7,0),IF(MOD(A579,Calculadora!$F$12)=0,Calculadora!$B$7,0)),"")</f>
        <v/>
      </c>
      <c r="E579" t="str">
        <f>IF(A579&lt;=Calculadora!$F$11,IF(Calculadora!$F$13=1,(C579+D579)*Calculadora!$F$9,C579*Calculadora!$F$9),"")</f>
        <v/>
      </c>
      <c r="F579" t="str">
        <f>IF(A579&lt;=Calculadora!$F$11,IF(Calculadora!$F$13=1,C579+D579+E579,C579+E579+D579),"")</f>
        <v/>
      </c>
      <c r="G579" t="str">
        <f>IF(A579&lt;=Calculadora!$F$11,G578+D579,"")</f>
        <v/>
      </c>
      <c r="H579" t="str">
        <f>IF(A579&lt;=Calculadora!$F$11,F579-G579,"")</f>
        <v/>
      </c>
      <c r="I579" t="str">
        <f>IF(A579&lt;=Calculadora!$F$11,ROUNDUP(A579/12,0),"")</f>
        <v/>
      </c>
      <c r="J579" t="str">
        <f>IF(A579&lt;=Calculadora!$F$11,IF(AND(Calculadora!$B$14&gt;0,F579&gt;=Calculadora!$B$14),1,""),"")</f>
        <v/>
      </c>
    </row>
    <row r="580" spans="1:10" x14ac:dyDescent="0.3">
      <c r="A580">
        <v>558</v>
      </c>
      <c r="B580" t="str">
        <f>IF(A580&lt;=Calculadora!$F$11,DATE(YEAR(Calculadora!$B$16),MONTH(Calculadora!$B$16)+A580-1,DAY(Calculadora!$B$16)),"")</f>
        <v/>
      </c>
      <c r="C580" t="str">
        <f>IF(A580&lt;=Calculadora!$F$11,F579,"")</f>
        <v/>
      </c>
      <c r="D580" t="str">
        <f>IF(A580&lt;=Calculadora!$F$11,IF(Calculadora!$F$13=1,IF(MOD(A580-1,Calculadora!$F$12)=0,Calculadora!$B$7,0),IF(MOD(A580,Calculadora!$F$12)=0,Calculadora!$B$7,0)),"")</f>
        <v/>
      </c>
      <c r="E580" t="str">
        <f>IF(A580&lt;=Calculadora!$F$11,IF(Calculadora!$F$13=1,(C580+D580)*Calculadora!$F$9,C580*Calculadora!$F$9),"")</f>
        <v/>
      </c>
      <c r="F580" t="str">
        <f>IF(A580&lt;=Calculadora!$F$11,IF(Calculadora!$F$13=1,C580+D580+E580,C580+E580+D580),"")</f>
        <v/>
      </c>
      <c r="G580" t="str">
        <f>IF(A580&lt;=Calculadora!$F$11,G579+D580,"")</f>
        <v/>
      </c>
      <c r="H580" t="str">
        <f>IF(A580&lt;=Calculadora!$F$11,F580-G580,"")</f>
        <v/>
      </c>
      <c r="I580" t="str">
        <f>IF(A580&lt;=Calculadora!$F$11,ROUNDUP(A580/12,0),"")</f>
        <v/>
      </c>
      <c r="J580" t="str">
        <f>IF(A580&lt;=Calculadora!$F$11,IF(AND(Calculadora!$B$14&gt;0,F580&gt;=Calculadora!$B$14),1,""),"")</f>
        <v/>
      </c>
    </row>
    <row r="581" spans="1:10" x14ac:dyDescent="0.3">
      <c r="A581">
        <v>559</v>
      </c>
      <c r="B581" t="str">
        <f>IF(A581&lt;=Calculadora!$F$11,DATE(YEAR(Calculadora!$B$16),MONTH(Calculadora!$B$16)+A581-1,DAY(Calculadora!$B$16)),"")</f>
        <v/>
      </c>
      <c r="C581" t="str">
        <f>IF(A581&lt;=Calculadora!$F$11,F580,"")</f>
        <v/>
      </c>
      <c r="D581" t="str">
        <f>IF(A581&lt;=Calculadora!$F$11,IF(Calculadora!$F$13=1,IF(MOD(A581-1,Calculadora!$F$12)=0,Calculadora!$B$7,0),IF(MOD(A581,Calculadora!$F$12)=0,Calculadora!$B$7,0)),"")</f>
        <v/>
      </c>
      <c r="E581" t="str">
        <f>IF(A581&lt;=Calculadora!$F$11,IF(Calculadora!$F$13=1,(C581+D581)*Calculadora!$F$9,C581*Calculadora!$F$9),"")</f>
        <v/>
      </c>
      <c r="F581" t="str">
        <f>IF(A581&lt;=Calculadora!$F$11,IF(Calculadora!$F$13=1,C581+D581+E581,C581+E581+D581),"")</f>
        <v/>
      </c>
      <c r="G581" t="str">
        <f>IF(A581&lt;=Calculadora!$F$11,G580+D581,"")</f>
        <v/>
      </c>
      <c r="H581" t="str">
        <f>IF(A581&lt;=Calculadora!$F$11,F581-G581,"")</f>
        <v/>
      </c>
      <c r="I581" t="str">
        <f>IF(A581&lt;=Calculadora!$F$11,ROUNDUP(A581/12,0),"")</f>
        <v/>
      </c>
      <c r="J581" t="str">
        <f>IF(A581&lt;=Calculadora!$F$11,IF(AND(Calculadora!$B$14&gt;0,F581&gt;=Calculadora!$B$14),1,""),"")</f>
        <v/>
      </c>
    </row>
    <row r="582" spans="1:10" x14ac:dyDescent="0.3">
      <c r="A582">
        <v>560</v>
      </c>
      <c r="B582" t="str">
        <f>IF(A582&lt;=Calculadora!$F$11,DATE(YEAR(Calculadora!$B$16),MONTH(Calculadora!$B$16)+A582-1,DAY(Calculadora!$B$16)),"")</f>
        <v/>
      </c>
      <c r="C582" t="str">
        <f>IF(A582&lt;=Calculadora!$F$11,F581,"")</f>
        <v/>
      </c>
      <c r="D582" t="str">
        <f>IF(A582&lt;=Calculadora!$F$11,IF(Calculadora!$F$13=1,IF(MOD(A582-1,Calculadora!$F$12)=0,Calculadora!$B$7,0),IF(MOD(A582,Calculadora!$F$12)=0,Calculadora!$B$7,0)),"")</f>
        <v/>
      </c>
      <c r="E582" t="str">
        <f>IF(A582&lt;=Calculadora!$F$11,IF(Calculadora!$F$13=1,(C582+D582)*Calculadora!$F$9,C582*Calculadora!$F$9),"")</f>
        <v/>
      </c>
      <c r="F582" t="str">
        <f>IF(A582&lt;=Calculadora!$F$11,IF(Calculadora!$F$13=1,C582+D582+E582,C582+E582+D582),"")</f>
        <v/>
      </c>
      <c r="G582" t="str">
        <f>IF(A582&lt;=Calculadora!$F$11,G581+D582,"")</f>
        <v/>
      </c>
      <c r="H582" t="str">
        <f>IF(A582&lt;=Calculadora!$F$11,F582-G582,"")</f>
        <v/>
      </c>
      <c r="I582" t="str">
        <f>IF(A582&lt;=Calculadora!$F$11,ROUNDUP(A582/12,0),"")</f>
        <v/>
      </c>
      <c r="J582" t="str">
        <f>IF(A582&lt;=Calculadora!$F$11,IF(AND(Calculadora!$B$14&gt;0,F582&gt;=Calculadora!$B$14),1,""),"")</f>
        <v/>
      </c>
    </row>
    <row r="583" spans="1:10" x14ac:dyDescent="0.3">
      <c r="A583">
        <v>561</v>
      </c>
      <c r="B583" t="str">
        <f>IF(A583&lt;=Calculadora!$F$11,DATE(YEAR(Calculadora!$B$16),MONTH(Calculadora!$B$16)+A583-1,DAY(Calculadora!$B$16)),"")</f>
        <v/>
      </c>
      <c r="C583" t="str">
        <f>IF(A583&lt;=Calculadora!$F$11,F582,"")</f>
        <v/>
      </c>
      <c r="D583" t="str">
        <f>IF(A583&lt;=Calculadora!$F$11,IF(Calculadora!$F$13=1,IF(MOD(A583-1,Calculadora!$F$12)=0,Calculadora!$B$7,0),IF(MOD(A583,Calculadora!$F$12)=0,Calculadora!$B$7,0)),"")</f>
        <v/>
      </c>
      <c r="E583" t="str">
        <f>IF(A583&lt;=Calculadora!$F$11,IF(Calculadora!$F$13=1,(C583+D583)*Calculadora!$F$9,C583*Calculadora!$F$9),"")</f>
        <v/>
      </c>
      <c r="F583" t="str">
        <f>IF(A583&lt;=Calculadora!$F$11,IF(Calculadora!$F$13=1,C583+D583+E583,C583+E583+D583),"")</f>
        <v/>
      </c>
      <c r="G583" t="str">
        <f>IF(A583&lt;=Calculadora!$F$11,G582+D583,"")</f>
        <v/>
      </c>
      <c r="H583" t="str">
        <f>IF(A583&lt;=Calculadora!$F$11,F583-G583,"")</f>
        <v/>
      </c>
      <c r="I583" t="str">
        <f>IF(A583&lt;=Calculadora!$F$11,ROUNDUP(A583/12,0),"")</f>
        <v/>
      </c>
      <c r="J583" t="str">
        <f>IF(A583&lt;=Calculadora!$F$11,IF(AND(Calculadora!$B$14&gt;0,F583&gt;=Calculadora!$B$14),1,""),"")</f>
        <v/>
      </c>
    </row>
    <row r="584" spans="1:10" x14ac:dyDescent="0.3">
      <c r="A584">
        <v>562</v>
      </c>
      <c r="B584" t="str">
        <f>IF(A584&lt;=Calculadora!$F$11,DATE(YEAR(Calculadora!$B$16),MONTH(Calculadora!$B$16)+A584-1,DAY(Calculadora!$B$16)),"")</f>
        <v/>
      </c>
      <c r="C584" t="str">
        <f>IF(A584&lt;=Calculadora!$F$11,F583,"")</f>
        <v/>
      </c>
      <c r="D584" t="str">
        <f>IF(A584&lt;=Calculadora!$F$11,IF(Calculadora!$F$13=1,IF(MOD(A584-1,Calculadora!$F$12)=0,Calculadora!$B$7,0),IF(MOD(A584,Calculadora!$F$12)=0,Calculadora!$B$7,0)),"")</f>
        <v/>
      </c>
      <c r="E584" t="str">
        <f>IF(A584&lt;=Calculadora!$F$11,IF(Calculadora!$F$13=1,(C584+D584)*Calculadora!$F$9,C584*Calculadora!$F$9),"")</f>
        <v/>
      </c>
      <c r="F584" t="str">
        <f>IF(A584&lt;=Calculadora!$F$11,IF(Calculadora!$F$13=1,C584+D584+E584,C584+E584+D584),"")</f>
        <v/>
      </c>
      <c r="G584" t="str">
        <f>IF(A584&lt;=Calculadora!$F$11,G583+D584,"")</f>
        <v/>
      </c>
      <c r="H584" t="str">
        <f>IF(A584&lt;=Calculadora!$F$11,F584-G584,"")</f>
        <v/>
      </c>
      <c r="I584" t="str">
        <f>IF(A584&lt;=Calculadora!$F$11,ROUNDUP(A584/12,0),"")</f>
        <v/>
      </c>
      <c r="J584" t="str">
        <f>IF(A584&lt;=Calculadora!$F$11,IF(AND(Calculadora!$B$14&gt;0,F584&gt;=Calculadora!$B$14),1,""),"")</f>
        <v/>
      </c>
    </row>
    <row r="585" spans="1:10" x14ac:dyDescent="0.3">
      <c r="A585">
        <v>563</v>
      </c>
      <c r="B585" t="str">
        <f>IF(A585&lt;=Calculadora!$F$11,DATE(YEAR(Calculadora!$B$16),MONTH(Calculadora!$B$16)+A585-1,DAY(Calculadora!$B$16)),"")</f>
        <v/>
      </c>
      <c r="C585" t="str">
        <f>IF(A585&lt;=Calculadora!$F$11,F584,"")</f>
        <v/>
      </c>
      <c r="D585" t="str">
        <f>IF(A585&lt;=Calculadora!$F$11,IF(Calculadora!$F$13=1,IF(MOD(A585-1,Calculadora!$F$12)=0,Calculadora!$B$7,0),IF(MOD(A585,Calculadora!$F$12)=0,Calculadora!$B$7,0)),"")</f>
        <v/>
      </c>
      <c r="E585" t="str">
        <f>IF(A585&lt;=Calculadora!$F$11,IF(Calculadora!$F$13=1,(C585+D585)*Calculadora!$F$9,C585*Calculadora!$F$9),"")</f>
        <v/>
      </c>
      <c r="F585" t="str">
        <f>IF(A585&lt;=Calculadora!$F$11,IF(Calculadora!$F$13=1,C585+D585+E585,C585+E585+D585),"")</f>
        <v/>
      </c>
      <c r="G585" t="str">
        <f>IF(A585&lt;=Calculadora!$F$11,G584+D585,"")</f>
        <v/>
      </c>
      <c r="H585" t="str">
        <f>IF(A585&lt;=Calculadora!$F$11,F585-G585,"")</f>
        <v/>
      </c>
      <c r="I585" t="str">
        <f>IF(A585&lt;=Calculadora!$F$11,ROUNDUP(A585/12,0),"")</f>
        <v/>
      </c>
      <c r="J585" t="str">
        <f>IF(A585&lt;=Calculadora!$F$11,IF(AND(Calculadora!$B$14&gt;0,F585&gt;=Calculadora!$B$14),1,""),"")</f>
        <v/>
      </c>
    </row>
    <row r="586" spans="1:10" x14ac:dyDescent="0.3">
      <c r="A586">
        <v>564</v>
      </c>
      <c r="B586" t="str">
        <f>IF(A586&lt;=Calculadora!$F$11,DATE(YEAR(Calculadora!$B$16),MONTH(Calculadora!$B$16)+A586-1,DAY(Calculadora!$B$16)),"")</f>
        <v/>
      </c>
      <c r="C586" t="str">
        <f>IF(A586&lt;=Calculadora!$F$11,F585,"")</f>
        <v/>
      </c>
      <c r="D586" t="str">
        <f>IF(A586&lt;=Calculadora!$F$11,IF(Calculadora!$F$13=1,IF(MOD(A586-1,Calculadora!$F$12)=0,Calculadora!$B$7,0),IF(MOD(A586,Calculadora!$F$12)=0,Calculadora!$B$7,0)),"")</f>
        <v/>
      </c>
      <c r="E586" t="str">
        <f>IF(A586&lt;=Calculadora!$F$11,IF(Calculadora!$F$13=1,(C586+D586)*Calculadora!$F$9,C586*Calculadora!$F$9),"")</f>
        <v/>
      </c>
      <c r="F586" t="str">
        <f>IF(A586&lt;=Calculadora!$F$11,IF(Calculadora!$F$13=1,C586+D586+E586,C586+E586+D586),"")</f>
        <v/>
      </c>
      <c r="G586" t="str">
        <f>IF(A586&lt;=Calculadora!$F$11,G585+D586,"")</f>
        <v/>
      </c>
      <c r="H586" t="str">
        <f>IF(A586&lt;=Calculadora!$F$11,F586-G586,"")</f>
        <v/>
      </c>
      <c r="I586" t="str">
        <f>IF(A586&lt;=Calculadora!$F$11,ROUNDUP(A586/12,0),"")</f>
        <v/>
      </c>
      <c r="J586" t="str">
        <f>IF(A586&lt;=Calculadora!$F$11,IF(AND(Calculadora!$B$14&gt;0,F586&gt;=Calculadora!$B$14),1,""),"")</f>
        <v/>
      </c>
    </row>
    <row r="587" spans="1:10" x14ac:dyDescent="0.3">
      <c r="A587">
        <v>565</v>
      </c>
      <c r="B587" t="str">
        <f>IF(A587&lt;=Calculadora!$F$11,DATE(YEAR(Calculadora!$B$16),MONTH(Calculadora!$B$16)+A587-1,DAY(Calculadora!$B$16)),"")</f>
        <v/>
      </c>
      <c r="C587" t="str">
        <f>IF(A587&lt;=Calculadora!$F$11,F586,"")</f>
        <v/>
      </c>
      <c r="D587" t="str">
        <f>IF(A587&lt;=Calculadora!$F$11,IF(Calculadora!$F$13=1,IF(MOD(A587-1,Calculadora!$F$12)=0,Calculadora!$B$7,0),IF(MOD(A587,Calculadora!$F$12)=0,Calculadora!$B$7,0)),"")</f>
        <v/>
      </c>
      <c r="E587" t="str">
        <f>IF(A587&lt;=Calculadora!$F$11,IF(Calculadora!$F$13=1,(C587+D587)*Calculadora!$F$9,C587*Calculadora!$F$9),"")</f>
        <v/>
      </c>
      <c r="F587" t="str">
        <f>IF(A587&lt;=Calculadora!$F$11,IF(Calculadora!$F$13=1,C587+D587+E587,C587+E587+D587),"")</f>
        <v/>
      </c>
      <c r="G587" t="str">
        <f>IF(A587&lt;=Calculadora!$F$11,G586+D587,"")</f>
        <v/>
      </c>
      <c r="H587" t="str">
        <f>IF(A587&lt;=Calculadora!$F$11,F587-G587,"")</f>
        <v/>
      </c>
      <c r="I587" t="str">
        <f>IF(A587&lt;=Calculadora!$F$11,ROUNDUP(A587/12,0),"")</f>
        <v/>
      </c>
      <c r="J587" t="str">
        <f>IF(A587&lt;=Calculadora!$F$11,IF(AND(Calculadora!$B$14&gt;0,F587&gt;=Calculadora!$B$14),1,""),"")</f>
        <v/>
      </c>
    </row>
    <row r="588" spans="1:10" x14ac:dyDescent="0.3">
      <c r="A588">
        <v>566</v>
      </c>
      <c r="B588" t="str">
        <f>IF(A588&lt;=Calculadora!$F$11,DATE(YEAR(Calculadora!$B$16),MONTH(Calculadora!$B$16)+A588-1,DAY(Calculadora!$B$16)),"")</f>
        <v/>
      </c>
      <c r="C588" t="str">
        <f>IF(A588&lt;=Calculadora!$F$11,F587,"")</f>
        <v/>
      </c>
      <c r="D588" t="str">
        <f>IF(A588&lt;=Calculadora!$F$11,IF(Calculadora!$F$13=1,IF(MOD(A588-1,Calculadora!$F$12)=0,Calculadora!$B$7,0),IF(MOD(A588,Calculadora!$F$12)=0,Calculadora!$B$7,0)),"")</f>
        <v/>
      </c>
      <c r="E588" t="str">
        <f>IF(A588&lt;=Calculadora!$F$11,IF(Calculadora!$F$13=1,(C588+D588)*Calculadora!$F$9,C588*Calculadora!$F$9),"")</f>
        <v/>
      </c>
      <c r="F588" t="str">
        <f>IF(A588&lt;=Calculadora!$F$11,IF(Calculadora!$F$13=1,C588+D588+E588,C588+E588+D588),"")</f>
        <v/>
      </c>
      <c r="G588" t="str">
        <f>IF(A588&lt;=Calculadora!$F$11,G587+D588,"")</f>
        <v/>
      </c>
      <c r="H588" t="str">
        <f>IF(A588&lt;=Calculadora!$F$11,F588-G588,"")</f>
        <v/>
      </c>
      <c r="I588" t="str">
        <f>IF(A588&lt;=Calculadora!$F$11,ROUNDUP(A588/12,0),"")</f>
        <v/>
      </c>
      <c r="J588" t="str">
        <f>IF(A588&lt;=Calculadora!$F$11,IF(AND(Calculadora!$B$14&gt;0,F588&gt;=Calculadora!$B$14),1,""),"")</f>
        <v/>
      </c>
    </row>
    <row r="589" spans="1:10" x14ac:dyDescent="0.3">
      <c r="A589">
        <v>567</v>
      </c>
      <c r="B589" t="str">
        <f>IF(A589&lt;=Calculadora!$F$11,DATE(YEAR(Calculadora!$B$16),MONTH(Calculadora!$B$16)+A589-1,DAY(Calculadora!$B$16)),"")</f>
        <v/>
      </c>
      <c r="C589" t="str">
        <f>IF(A589&lt;=Calculadora!$F$11,F588,"")</f>
        <v/>
      </c>
      <c r="D589" t="str">
        <f>IF(A589&lt;=Calculadora!$F$11,IF(Calculadora!$F$13=1,IF(MOD(A589-1,Calculadora!$F$12)=0,Calculadora!$B$7,0),IF(MOD(A589,Calculadora!$F$12)=0,Calculadora!$B$7,0)),"")</f>
        <v/>
      </c>
      <c r="E589" t="str">
        <f>IF(A589&lt;=Calculadora!$F$11,IF(Calculadora!$F$13=1,(C589+D589)*Calculadora!$F$9,C589*Calculadora!$F$9),"")</f>
        <v/>
      </c>
      <c r="F589" t="str">
        <f>IF(A589&lt;=Calculadora!$F$11,IF(Calculadora!$F$13=1,C589+D589+E589,C589+E589+D589),"")</f>
        <v/>
      </c>
      <c r="G589" t="str">
        <f>IF(A589&lt;=Calculadora!$F$11,G588+D589,"")</f>
        <v/>
      </c>
      <c r="H589" t="str">
        <f>IF(A589&lt;=Calculadora!$F$11,F589-G589,"")</f>
        <v/>
      </c>
      <c r="I589" t="str">
        <f>IF(A589&lt;=Calculadora!$F$11,ROUNDUP(A589/12,0),"")</f>
        <v/>
      </c>
      <c r="J589" t="str">
        <f>IF(A589&lt;=Calculadora!$F$11,IF(AND(Calculadora!$B$14&gt;0,F589&gt;=Calculadora!$B$14),1,""),"")</f>
        <v/>
      </c>
    </row>
    <row r="590" spans="1:10" x14ac:dyDescent="0.3">
      <c r="A590">
        <v>568</v>
      </c>
      <c r="B590" t="str">
        <f>IF(A590&lt;=Calculadora!$F$11,DATE(YEAR(Calculadora!$B$16),MONTH(Calculadora!$B$16)+A590-1,DAY(Calculadora!$B$16)),"")</f>
        <v/>
      </c>
      <c r="C590" t="str">
        <f>IF(A590&lt;=Calculadora!$F$11,F589,"")</f>
        <v/>
      </c>
      <c r="D590" t="str">
        <f>IF(A590&lt;=Calculadora!$F$11,IF(Calculadora!$F$13=1,IF(MOD(A590-1,Calculadora!$F$12)=0,Calculadora!$B$7,0),IF(MOD(A590,Calculadora!$F$12)=0,Calculadora!$B$7,0)),"")</f>
        <v/>
      </c>
      <c r="E590" t="str">
        <f>IF(A590&lt;=Calculadora!$F$11,IF(Calculadora!$F$13=1,(C590+D590)*Calculadora!$F$9,C590*Calculadora!$F$9),"")</f>
        <v/>
      </c>
      <c r="F590" t="str">
        <f>IF(A590&lt;=Calculadora!$F$11,IF(Calculadora!$F$13=1,C590+D590+E590,C590+E590+D590),"")</f>
        <v/>
      </c>
      <c r="G590" t="str">
        <f>IF(A590&lt;=Calculadora!$F$11,G589+D590,"")</f>
        <v/>
      </c>
      <c r="H590" t="str">
        <f>IF(A590&lt;=Calculadora!$F$11,F590-G590,"")</f>
        <v/>
      </c>
      <c r="I590" t="str">
        <f>IF(A590&lt;=Calculadora!$F$11,ROUNDUP(A590/12,0),"")</f>
        <v/>
      </c>
      <c r="J590" t="str">
        <f>IF(A590&lt;=Calculadora!$F$11,IF(AND(Calculadora!$B$14&gt;0,F590&gt;=Calculadora!$B$14),1,""),"")</f>
        <v/>
      </c>
    </row>
    <row r="591" spans="1:10" x14ac:dyDescent="0.3">
      <c r="A591">
        <v>569</v>
      </c>
      <c r="B591" t="str">
        <f>IF(A591&lt;=Calculadora!$F$11,DATE(YEAR(Calculadora!$B$16),MONTH(Calculadora!$B$16)+A591-1,DAY(Calculadora!$B$16)),"")</f>
        <v/>
      </c>
      <c r="C591" t="str">
        <f>IF(A591&lt;=Calculadora!$F$11,F590,"")</f>
        <v/>
      </c>
      <c r="D591" t="str">
        <f>IF(A591&lt;=Calculadora!$F$11,IF(Calculadora!$F$13=1,IF(MOD(A591-1,Calculadora!$F$12)=0,Calculadora!$B$7,0),IF(MOD(A591,Calculadora!$F$12)=0,Calculadora!$B$7,0)),"")</f>
        <v/>
      </c>
      <c r="E591" t="str">
        <f>IF(A591&lt;=Calculadora!$F$11,IF(Calculadora!$F$13=1,(C591+D591)*Calculadora!$F$9,C591*Calculadora!$F$9),"")</f>
        <v/>
      </c>
      <c r="F591" t="str">
        <f>IF(A591&lt;=Calculadora!$F$11,IF(Calculadora!$F$13=1,C591+D591+E591,C591+E591+D591),"")</f>
        <v/>
      </c>
      <c r="G591" t="str">
        <f>IF(A591&lt;=Calculadora!$F$11,G590+D591,"")</f>
        <v/>
      </c>
      <c r="H591" t="str">
        <f>IF(A591&lt;=Calculadora!$F$11,F591-G591,"")</f>
        <v/>
      </c>
      <c r="I591" t="str">
        <f>IF(A591&lt;=Calculadora!$F$11,ROUNDUP(A591/12,0),"")</f>
        <v/>
      </c>
      <c r="J591" t="str">
        <f>IF(A591&lt;=Calculadora!$F$11,IF(AND(Calculadora!$B$14&gt;0,F591&gt;=Calculadora!$B$14),1,""),"")</f>
        <v/>
      </c>
    </row>
    <row r="592" spans="1:10" x14ac:dyDescent="0.3">
      <c r="A592">
        <v>570</v>
      </c>
      <c r="B592" t="str">
        <f>IF(A592&lt;=Calculadora!$F$11,DATE(YEAR(Calculadora!$B$16),MONTH(Calculadora!$B$16)+A592-1,DAY(Calculadora!$B$16)),"")</f>
        <v/>
      </c>
      <c r="C592" t="str">
        <f>IF(A592&lt;=Calculadora!$F$11,F591,"")</f>
        <v/>
      </c>
      <c r="D592" t="str">
        <f>IF(A592&lt;=Calculadora!$F$11,IF(Calculadora!$F$13=1,IF(MOD(A592-1,Calculadora!$F$12)=0,Calculadora!$B$7,0),IF(MOD(A592,Calculadora!$F$12)=0,Calculadora!$B$7,0)),"")</f>
        <v/>
      </c>
      <c r="E592" t="str">
        <f>IF(A592&lt;=Calculadora!$F$11,IF(Calculadora!$F$13=1,(C592+D592)*Calculadora!$F$9,C592*Calculadora!$F$9),"")</f>
        <v/>
      </c>
      <c r="F592" t="str">
        <f>IF(A592&lt;=Calculadora!$F$11,IF(Calculadora!$F$13=1,C592+D592+E592,C592+E592+D592),"")</f>
        <v/>
      </c>
      <c r="G592" t="str">
        <f>IF(A592&lt;=Calculadora!$F$11,G591+D592,"")</f>
        <v/>
      </c>
      <c r="H592" t="str">
        <f>IF(A592&lt;=Calculadora!$F$11,F592-G592,"")</f>
        <v/>
      </c>
      <c r="I592" t="str">
        <f>IF(A592&lt;=Calculadora!$F$11,ROUNDUP(A592/12,0),"")</f>
        <v/>
      </c>
      <c r="J592" t="str">
        <f>IF(A592&lt;=Calculadora!$F$11,IF(AND(Calculadora!$B$14&gt;0,F592&gt;=Calculadora!$B$14),1,""),"")</f>
        <v/>
      </c>
    </row>
    <row r="593" spans="1:10" x14ac:dyDescent="0.3">
      <c r="A593">
        <v>571</v>
      </c>
      <c r="B593" t="str">
        <f>IF(A593&lt;=Calculadora!$F$11,DATE(YEAR(Calculadora!$B$16),MONTH(Calculadora!$B$16)+A593-1,DAY(Calculadora!$B$16)),"")</f>
        <v/>
      </c>
      <c r="C593" t="str">
        <f>IF(A593&lt;=Calculadora!$F$11,F592,"")</f>
        <v/>
      </c>
      <c r="D593" t="str">
        <f>IF(A593&lt;=Calculadora!$F$11,IF(Calculadora!$F$13=1,IF(MOD(A593-1,Calculadora!$F$12)=0,Calculadora!$B$7,0),IF(MOD(A593,Calculadora!$F$12)=0,Calculadora!$B$7,0)),"")</f>
        <v/>
      </c>
      <c r="E593" t="str">
        <f>IF(A593&lt;=Calculadora!$F$11,IF(Calculadora!$F$13=1,(C593+D593)*Calculadora!$F$9,C593*Calculadora!$F$9),"")</f>
        <v/>
      </c>
      <c r="F593" t="str">
        <f>IF(A593&lt;=Calculadora!$F$11,IF(Calculadora!$F$13=1,C593+D593+E593,C593+E593+D593),"")</f>
        <v/>
      </c>
      <c r="G593" t="str">
        <f>IF(A593&lt;=Calculadora!$F$11,G592+D593,"")</f>
        <v/>
      </c>
      <c r="H593" t="str">
        <f>IF(A593&lt;=Calculadora!$F$11,F593-G593,"")</f>
        <v/>
      </c>
      <c r="I593" t="str">
        <f>IF(A593&lt;=Calculadora!$F$11,ROUNDUP(A593/12,0),"")</f>
        <v/>
      </c>
      <c r="J593" t="str">
        <f>IF(A593&lt;=Calculadora!$F$11,IF(AND(Calculadora!$B$14&gt;0,F593&gt;=Calculadora!$B$14),1,""),"")</f>
        <v/>
      </c>
    </row>
    <row r="594" spans="1:10" x14ac:dyDescent="0.3">
      <c r="A594">
        <v>572</v>
      </c>
      <c r="B594" t="str">
        <f>IF(A594&lt;=Calculadora!$F$11,DATE(YEAR(Calculadora!$B$16),MONTH(Calculadora!$B$16)+A594-1,DAY(Calculadora!$B$16)),"")</f>
        <v/>
      </c>
      <c r="C594" t="str">
        <f>IF(A594&lt;=Calculadora!$F$11,F593,"")</f>
        <v/>
      </c>
      <c r="D594" t="str">
        <f>IF(A594&lt;=Calculadora!$F$11,IF(Calculadora!$F$13=1,IF(MOD(A594-1,Calculadora!$F$12)=0,Calculadora!$B$7,0),IF(MOD(A594,Calculadora!$F$12)=0,Calculadora!$B$7,0)),"")</f>
        <v/>
      </c>
      <c r="E594" t="str">
        <f>IF(A594&lt;=Calculadora!$F$11,IF(Calculadora!$F$13=1,(C594+D594)*Calculadora!$F$9,C594*Calculadora!$F$9),"")</f>
        <v/>
      </c>
      <c r="F594" t="str">
        <f>IF(A594&lt;=Calculadora!$F$11,IF(Calculadora!$F$13=1,C594+D594+E594,C594+E594+D594),"")</f>
        <v/>
      </c>
      <c r="G594" t="str">
        <f>IF(A594&lt;=Calculadora!$F$11,G593+D594,"")</f>
        <v/>
      </c>
      <c r="H594" t="str">
        <f>IF(A594&lt;=Calculadora!$F$11,F594-G594,"")</f>
        <v/>
      </c>
      <c r="I594" t="str">
        <f>IF(A594&lt;=Calculadora!$F$11,ROUNDUP(A594/12,0),"")</f>
        <v/>
      </c>
      <c r="J594" t="str">
        <f>IF(A594&lt;=Calculadora!$F$11,IF(AND(Calculadora!$B$14&gt;0,F594&gt;=Calculadora!$B$14),1,""),"")</f>
        <v/>
      </c>
    </row>
    <row r="595" spans="1:10" x14ac:dyDescent="0.3">
      <c r="A595">
        <v>573</v>
      </c>
      <c r="B595" t="str">
        <f>IF(A595&lt;=Calculadora!$F$11,DATE(YEAR(Calculadora!$B$16),MONTH(Calculadora!$B$16)+A595-1,DAY(Calculadora!$B$16)),"")</f>
        <v/>
      </c>
      <c r="C595" t="str">
        <f>IF(A595&lt;=Calculadora!$F$11,F594,"")</f>
        <v/>
      </c>
      <c r="D595" t="str">
        <f>IF(A595&lt;=Calculadora!$F$11,IF(Calculadora!$F$13=1,IF(MOD(A595-1,Calculadora!$F$12)=0,Calculadora!$B$7,0),IF(MOD(A595,Calculadora!$F$12)=0,Calculadora!$B$7,0)),"")</f>
        <v/>
      </c>
      <c r="E595" t="str">
        <f>IF(A595&lt;=Calculadora!$F$11,IF(Calculadora!$F$13=1,(C595+D595)*Calculadora!$F$9,C595*Calculadora!$F$9),"")</f>
        <v/>
      </c>
      <c r="F595" t="str">
        <f>IF(A595&lt;=Calculadora!$F$11,IF(Calculadora!$F$13=1,C595+D595+E595,C595+E595+D595),"")</f>
        <v/>
      </c>
      <c r="G595" t="str">
        <f>IF(A595&lt;=Calculadora!$F$11,G594+D595,"")</f>
        <v/>
      </c>
      <c r="H595" t="str">
        <f>IF(A595&lt;=Calculadora!$F$11,F595-G595,"")</f>
        <v/>
      </c>
      <c r="I595" t="str">
        <f>IF(A595&lt;=Calculadora!$F$11,ROUNDUP(A595/12,0),"")</f>
        <v/>
      </c>
      <c r="J595" t="str">
        <f>IF(A595&lt;=Calculadora!$F$11,IF(AND(Calculadora!$B$14&gt;0,F595&gt;=Calculadora!$B$14),1,""),"")</f>
        <v/>
      </c>
    </row>
    <row r="596" spans="1:10" x14ac:dyDescent="0.3">
      <c r="A596">
        <v>574</v>
      </c>
      <c r="B596" t="str">
        <f>IF(A596&lt;=Calculadora!$F$11,DATE(YEAR(Calculadora!$B$16),MONTH(Calculadora!$B$16)+A596-1,DAY(Calculadora!$B$16)),"")</f>
        <v/>
      </c>
      <c r="C596" t="str">
        <f>IF(A596&lt;=Calculadora!$F$11,F595,"")</f>
        <v/>
      </c>
      <c r="D596" t="str">
        <f>IF(A596&lt;=Calculadora!$F$11,IF(Calculadora!$F$13=1,IF(MOD(A596-1,Calculadora!$F$12)=0,Calculadora!$B$7,0),IF(MOD(A596,Calculadora!$F$12)=0,Calculadora!$B$7,0)),"")</f>
        <v/>
      </c>
      <c r="E596" t="str">
        <f>IF(A596&lt;=Calculadora!$F$11,IF(Calculadora!$F$13=1,(C596+D596)*Calculadora!$F$9,C596*Calculadora!$F$9),"")</f>
        <v/>
      </c>
      <c r="F596" t="str">
        <f>IF(A596&lt;=Calculadora!$F$11,IF(Calculadora!$F$13=1,C596+D596+E596,C596+E596+D596),"")</f>
        <v/>
      </c>
      <c r="G596" t="str">
        <f>IF(A596&lt;=Calculadora!$F$11,G595+D596,"")</f>
        <v/>
      </c>
      <c r="H596" t="str">
        <f>IF(A596&lt;=Calculadora!$F$11,F596-G596,"")</f>
        <v/>
      </c>
      <c r="I596" t="str">
        <f>IF(A596&lt;=Calculadora!$F$11,ROUNDUP(A596/12,0),"")</f>
        <v/>
      </c>
      <c r="J596" t="str">
        <f>IF(A596&lt;=Calculadora!$F$11,IF(AND(Calculadora!$B$14&gt;0,F596&gt;=Calculadora!$B$14),1,""),"")</f>
        <v/>
      </c>
    </row>
    <row r="597" spans="1:10" x14ac:dyDescent="0.3">
      <c r="A597">
        <v>575</v>
      </c>
      <c r="B597" t="str">
        <f>IF(A597&lt;=Calculadora!$F$11,DATE(YEAR(Calculadora!$B$16),MONTH(Calculadora!$B$16)+A597-1,DAY(Calculadora!$B$16)),"")</f>
        <v/>
      </c>
      <c r="C597" t="str">
        <f>IF(A597&lt;=Calculadora!$F$11,F596,"")</f>
        <v/>
      </c>
      <c r="D597" t="str">
        <f>IF(A597&lt;=Calculadora!$F$11,IF(Calculadora!$F$13=1,IF(MOD(A597-1,Calculadora!$F$12)=0,Calculadora!$B$7,0),IF(MOD(A597,Calculadora!$F$12)=0,Calculadora!$B$7,0)),"")</f>
        <v/>
      </c>
      <c r="E597" t="str">
        <f>IF(A597&lt;=Calculadora!$F$11,IF(Calculadora!$F$13=1,(C597+D597)*Calculadora!$F$9,C597*Calculadora!$F$9),"")</f>
        <v/>
      </c>
      <c r="F597" t="str">
        <f>IF(A597&lt;=Calculadora!$F$11,IF(Calculadora!$F$13=1,C597+D597+E597,C597+E597+D597),"")</f>
        <v/>
      </c>
      <c r="G597" t="str">
        <f>IF(A597&lt;=Calculadora!$F$11,G596+D597,"")</f>
        <v/>
      </c>
      <c r="H597" t="str">
        <f>IF(A597&lt;=Calculadora!$F$11,F597-G597,"")</f>
        <v/>
      </c>
      <c r="I597" t="str">
        <f>IF(A597&lt;=Calculadora!$F$11,ROUNDUP(A597/12,0),"")</f>
        <v/>
      </c>
      <c r="J597" t="str">
        <f>IF(A597&lt;=Calculadora!$F$11,IF(AND(Calculadora!$B$14&gt;0,F597&gt;=Calculadora!$B$14),1,""),"")</f>
        <v/>
      </c>
    </row>
    <row r="598" spans="1:10" x14ac:dyDescent="0.3">
      <c r="A598">
        <v>576</v>
      </c>
      <c r="B598" t="str">
        <f>IF(A598&lt;=Calculadora!$F$11,DATE(YEAR(Calculadora!$B$16),MONTH(Calculadora!$B$16)+A598-1,DAY(Calculadora!$B$16)),"")</f>
        <v/>
      </c>
      <c r="C598" t="str">
        <f>IF(A598&lt;=Calculadora!$F$11,F597,"")</f>
        <v/>
      </c>
      <c r="D598" t="str">
        <f>IF(A598&lt;=Calculadora!$F$11,IF(Calculadora!$F$13=1,IF(MOD(A598-1,Calculadora!$F$12)=0,Calculadora!$B$7,0),IF(MOD(A598,Calculadora!$F$12)=0,Calculadora!$B$7,0)),"")</f>
        <v/>
      </c>
      <c r="E598" t="str">
        <f>IF(A598&lt;=Calculadora!$F$11,IF(Calculadora!$F$13=1,(C598+D598)*Calculadora!$F$9,C598*Calculadora!$F$9),"")</f>
        <v/>
      </c>
      <c r="F598" t="str">
        <f>IF(A598&lt;=Calculadora!$F$11,IF(Calculadora!$F$13=1,C598+D598+E598,C598+E598+D598),"")</f>
        <v/>
      </c>
      <c r="G598" t="str">
        <f>IF(A598&lt;=Calculadora!$F$11,G597+D598,"")</f>
        <v/>
      </c>
      <c r="H598" t="str">
        <f>IF(A598&lt;=Calculadora!$F$11,F598-G598,"")</f>
        <v/>
      </c>
      <c r="I598" t="str">
        <f>IF(A598&lt;=Calculadora!$F$11,ROUNDUP(A598/12,0),"")</f>
        <v/>
      </c>
      <c r="J598" t="str">
        <f>IF(A598&lt;=Calculadora!$F$11,IF(AND(Calculadora!$B$14&gt;0,F598&gt;=Calculadora!$B$14),1,""),"")</f>
        <v/>
      </c>
    </row>
    <row r="599" spans="1:10" x14ac:dyDescent="0.3">
      <c r="A599">
        <v>577</v>
      </c>
      <c r="B599" t="str">
        <f>IF(A599&lt;=Calculadora!$F$11,DATE(YEAR(Calculadora!$B$16),MONTH(Calculadora!$B$16)+A599-1,DAY(Calculadora!$B$16)),"")</f>
        <v/>
      </c>
      <c r="C599" t="str">
        <f>IF(A599&lt;=Calculadora!$F$11,F598,"")</f>
        <v/>
      </c>
      <c r="D599" t="str">
        <f>IF(A599&lt;=Calculadora!$F$11,IF(Calculadora!$F$13=1,IF(MOD(A599-1,Calculadora!$F$12)=0,Calculadora!$B$7,0),IF(MOD(A599,Calculadora!$F$12)=0,Calculadora!$B$7,0)),"")</f>
        <v/>
      </c>
      <c r="E599" t="str">
        <f>IF(A599&lt;=Calculadora!$F$11,IF(Calculadora!$F$13=1,(C599+D599)*Calculadora!$F$9,C599*Calculadora!$F$9),"")</f>
        <v/>
      </c>
      <c r="F599" t="str">
        <f>IF(A599&lt;=Calculadora!$F$11,IF(Calculadora!$F$13=1,C599+D599+E599,C599+E599+D599),"")</f>
        <v/>
      </c>
      <c r="G599" t="str">
        <f>IF(A599&lt;=Calculadora!$F$11,G598+D599,"")</f>
        <v/>
      </c>
      <c r="H599" t="str">
        <f>IF(A599&lt;=Calculadora!$F$11,F599-G599,"")</f>
        <v/>
      </c>
      <c r="I599" t="str">
        <f>IF(A599&lt;=Calculadora!$F$11,ROUNDUP(A599/12,0),"")</f>
        <v/>
      </c>
      <c r="J599" t="str">
        <f>IF(A599&lt;=Calculadora!$F$11,IF(AND(Calculadora!$B$14&gt;0,F599&gt;=Calculadora!$B$14),1,""),"")</f>
        <v/>
      </c>
    </row>
    <row r="600" spans="1:10" x14ac:dyDescent="0.3">
      <c r="A600">
        <v>578</v>
      </c>
      <c r="B600" t="str">
        <f>IF(A600&lt;=Calculadora!$F$11,DATE(YEAR(Calculadora!$B$16),MONTH(Calculadora!$B$16)+A600-1,DAY(Calculadora!$B$16)),"")</f>
        <v/>
      </c>
      <c r="C600" t="str">
        <f>IF(A600&lt;=Calculadora!$F$11,F599,"")</f>
        <v/>
      </c>
      <c r="D600" t="str">
        <f>IF(A600&lt;=Calculadora!$F$11,IF(Calculadora!$F$13=1,IF(MOD(A600-1,Calculadora!$F$12)=0,Calculadora!$B$7,0),IF(MOD(A600,Calculadora!$F$12)=0,Calculadora!$B$7,0)),"")</f>
        <v/>
      </c>
      <c r="E600" t="str">
        <f>IF(A600&lt;=Calculadora!$F$11,IF(Calculadora!$F$13=1,(C600+D600)*Calculadora!$F$9,C600*Calculadora!$F$9),"")</f>
        <v/>
      </c>
      <c r="F600" t="str">
        <f>IF(A600&lt;=Calculadora!$F$11,IF(Calculadora!$F$13=1,C600+D600+E600,C600+E600+D600),"")</f>
        <v/>
      </c>
      <c r="G600" t="str">
        <f>IF(A600&lt;=Calculadora!$F$11,G599+D600,"")</f>
        <v/>
      </c>
      <c r="H600" t="str">
        <f>IF(A600&lt;=Calculadora!$F$11,F600-G600,"")</f>
        <v/>
      </c>
      <c r="I600" t="str">
        <f>IF(A600&lt;=Calculadora!$F$11,ROUNDUP(A600/12,0),"")</f>
        <v/>
      </c>
      <c r="J600" t="str">
        <f>IF(A600&lt;=Calculadora!$F$11,IF(AND(Calculadora!$B$14&gt;0,F600&gt;=Calculadora!$B$14),1,""),"")</f>
        <v/>
      </c>
    </row>
    <row r="601" spans="1:10" x14ac:dyDescent="0.3">
      <c r="A601">
        <v>579</v>
      </c>
      <c r="B601" t="str">
        <f>IF(A601&lt;=Calculadora!$F$11,DATE(YEAR(Calculadora!$B$16),MONTH(Calculadora!$B$16)+A601-1,DAY(Calculadora!$B$16)),"")</f>
        <v/>
      </c>
      <c r="C601" t="str">
        <f>IF(A601&lt;=Calculadora!$F$11,F600,"")</f>
        <v/>
      </c>
      <c r="D601" t="str">
        <f>IF(A601&lt;=Calculadora!$F$11,IF(Calculadora!$F$13=1,IF(MOD(A601-1,Calculadora!$F$12)=0,Calculadora!$B$7,0),IF(MOD(A601,Calculadora!$F$12)=0,Calculadora!$B$7,0)),"")</f>
        <v/>
      </c>
      <c r="E601" t="str">
        <f>IF(A601&lt;=Calculadora!$F$11,IF(Calculadora!$F$13=1,(C601+D601)*Calculadora!$F$9,C601*Calculadora!$F$9),"")</f>
        <v/>
      </c>
      <c r="F601" t="str">
        <f>IF(A601&lt;=Calculadora!$F$11,IF(Calculadora!$F$13=1,C601+D601+E601,C601+E601+D601),"")</f>
        <v/>
      </c>
      <c r="G601" t="str">
        <f>IF(A601&lt;=Calculadora!$F$11,G600+D601,"")</f>
        <v/>
      </c>
      <c r="H601" t="str">
        <f>IF(A601&lt;=Calculadora!$F$11,F601-G601,"")</f>
        <v/>
      </c>
      <c r="I601" t="str">
        <f>IF(A601&lt;=Calculadora!$F$11,ROUNDUP(A601/12,0),"")</f>
        <v/>
      </c>
      <c r="J601" t="str">
        <f>IF(A601&lt;=Calculadora!$F$11,IF(AND(Calculadora!$B$14&gt;0,F601&gt;=Calculadora!$B$14),1,""),"")</f>
        <v/>
      </c>
    </row>
    <row r="602" spans="1:10" x14ac:dyDescent="0.3">
      <c r="A602">
        <v>580</v>
      </c>
      <c r="B602" t="str">
        <f>IF(A602&lt;=Calculadora!$F$11,DATE(YEAR(Calculadora!$B$16),MONTH(Calculadora!$B$16)+A602-1,DAY(Calculadora!$B$16)),"")</f>
        <v/>
      </c>
      <c r="C602" t="str">
        <f>IF(A602&lt;=Calculadora!$F$11,F601,"")</f>
        <v/>
      </c>
      <c r="D602" t="str">
        <f>IF(A602&lt;=Calculadora!$F$11,IF(Calculadora!$F$13=1,IF(MOD(A602-1,Calculadora!$F$12)=0,Calculadora!$B$7,0),IF(MOD(A602,Calculadora!$F$12)=0,Calculadora!$B$7,0)),"")</f>
        <v/>
      </c>
      <c r="E602" t="str">
        <f>IF(A602&lt;=Calculadora!$F$11,IF(Calculadora!$F$13=1,(C602+D602)*Calculadora!$F$9,C602*Calculadora!$F$9),"")</f>
        <v/>
      </c>
      <c r="F602" t="str">
        <f>IF(A602&lt;=Calculadora!$F$11,IF(Calculadora!$F$13=1,C602+D602+E602,C602+E602+D602),"")</f>
        <v/>
      </c>
      <c r="G602" t="str">
        <f>IF(A602&lt;=Calculadora!$F$11,G601+D602,"")</f>
        <v/>
      </c>
      <c r="H602" t="str">
        <f>IF(A602&lt;=Calculadora!$F$11,F602-G602,"")</f>
        <v/>
      </c>
      <c r="I602" t="str">
        <f>IF(A602&lt;=Calculadora!$F$11,ROUNDUP(A602/12,0),"")</f>
        <v/>
      </c>
      <c r="J602" t="str">
        <f>IF(A602&lt;=Calculadora!$F$11,IF(AND(Calculadora!$B$14&gt;0,F602&gt;=Calculadora!$B$14),1,""),"")</f>
        <v/>
      </c>
    </row>
    <row r="603" spans="1:10" x14ac:dyDescent="0.3">
      <c r="A603">
        <v>581</v>
      </c>
      <c r="B603" t="str">
        <f>IF(A603&lt;=Calculadora!$F$11,DATE(YEAR(Calculadora!$B$16),MONTH(Calculadora!$B$16)+A603-1,DAY(Calculadora!$B$16)),"")</f>
        <v/>
      </c>
      <c r="C603" t="str">
        <f>IF(A603&lt;=Calculadora!$F$11,F602,"")</f>
        <v/>
      </c>
      <c r="D603" t="str">
        <f>IF(A603&lt;=Calculadora!$F$11,IF(Calculadora!$F$13=1,IF(MOD(A603-1,Calculadora!$F$12)=0,Calculadora!$B$7,0),IF(MOD(A603,Calculadora!$F$12)=0,Calculadora!$B$7,0)),"")</f>
        <v/>
      </c>
      <c r="E603" t="str">
        <f>IF(A603&lt;=Calculadora!$F$11,IF(Calculadora!$F$13=1,(C603+D603)*Calculadora!$F$9,C603*Calculadora!$F$9),"")</f>
        <v/>
      </c>
      <c r="F603" t="str">
        <f>IF(A603&lt;=Calculadora!$F$11,IF(Calculadora!$F$13=1,C603+D603+E603,C603+E603+D603),"")</f>
        <v/>
      </c>
      <c r="G603" t="str">
        <f>IF(A603&lt;=Calculadora!$F$11,G602+D603,"")</f>
        <v/>
      </c>
      <c r="H603" t="str">
        <f>IF(A603&lt;=Calculadora!$F$11,F603-G603,"")</f>
        <v/>
      </c>
      <c r="I603" t="str">
        <f>IF(A603&lt;=Calculadora!$F$11,ROUNDUP(A603/12,0),"")</f>
        <v/>
      </c>
      <c r="J603" t="str">
        <f>IF(A603&lt;=Calculadora!$F$11,IF(AND(Calculadora!$B$14&gt;0,F603&gt;=Calculadora!$B$14),1,""),"")</f>
        <v/>
      </c>
    </row>
    <row r="604" spans="1:10" x14ac:dyDescent="0.3">
      <c r="A604">
        <v>582</v>
      </c>
      <c r="B604" t="str">
        <f>IF(A604&lt;=Calculadora!$F$11,DATE(YEAR(Calculadora!$B$16),MONTH(Calculadora!$B$16)+A604-1,DAY(Calculadora!$B$16)),"")</f>
        <v/>
      </c>
      <c r="C604" t="str">
        <f>IF(A604&lt;=Calculadora!$F$11,F603,"")</f>
        <v/>
      </c>
      <c r="D604" t="str">
        <f>IF(A604&lt;=Calculadora!$F$11,IF(Calculadora!$F$13=1,IF(MOD(A604-1,Calculadora!$F$12)=0,Calculadora!$B$7,0),IF(MOD(A604,Calculadora!$F$12)=0,Calculadora!$B$7,0)),"")</f>
        <v/>
      </c>
      <c r="E604" t="str">
        <f>IF(A604&lt;=Calculadora!$F$11,IF(Calculadora!$F$13=1,(C604+D604)*Calculadora!$F$9,C604*Calculadora!$F$9),"")</f>
        <v/>
      </c>
      <c r="F604" t="str">
        <f>IF(A604&lt;=Calculadora!$F$11,IF(Calculadora!$F$13=1,C604+D604+E604,C604+E604+D604),"")</f>
        <v/>
      </c>
      <c r="G604" t="str">
        <f>IF(A604&lt;=Calculadora!$F$11,G603+D604,"")</f>
        <v/>
      </c>
      <c r="H604" t="str">
        <f>IF(A604&lt;=Calculadora!$F$11,F604-G604,"")</f>
        <v/>
      </c>
      <c r="I604" t="str">
        <f>IF(A604&lt;=Calculadora!$F$11,ROUNDUP(A604/12,0),"")</f>
        <v/>
      </c>
      <c r="J604" t="str">
        <f>IF(A604&lt;=Calculadora!$F$11,IF(AND(Calculadora!$B$14&gt;0,F604&gt;=Calculadora!$B$14),1,""),"")</f>
        <v/>
      </c>
    </row>
    <row r="605" spans="1:10" x14ac:dyDescent="0.3">
      <c r="A605">
        <v>583</v>
      </c>
      <c r="B605" t="str">
        <f>IF(A605&lt;=Calculadora!$F$11,DATE(YEAR(Calculadora!$B$16),MONTH(Calculadora!$B$16)+A605-1,DAY(Calculadora!$B$16)),"")</f>
        <v/>
      </c>
      <c r="C605" t="str">
        <f>IF(A605&lt;=Calculadora!$F$11,F604,"")</f>
        <v/>
      </c>
      <c r="D605" t="str">
        <f>IF(A605&lt;=Calculadora!$F$11,IF(Calculadora!$F$13=1,IF(MOD(A605-1,Calculadora!$F$12)=0,Calculadora!$B$7,0),IF(MOD(A605,Calculadora!$F$12)=0,Calculadora!$B$7,0)),"")</f>
        <v/>
      </c>
      <c r="E605" t="str">
        <f>IF(A605&lt;=Calculadora!$F$11,IF(Calculadora!$F$13=1,(C605+D605)*Calculadora!$F$9,C605*Calculadora!$F$9),"")</f>
        <v/>
      </c>
      <c r="F605" t="str">
        <f>IF(A605&lt;=Calculadora!$F$11,IF(Calculadora!$F$13=1,C605+D605+E605,C605+E605+D605),"")</f>
        <v/>
      </c>
      <c r="G605" t="str">
        <f>IF(A605&lt;=Calculadora!$F$11,G604+D605,"")</f>
        <v/>
      </c>
      <c r="H605" t="str">
        <f>IF(A605&lt;=Calculadora!$F$11,F605-G605,"")</f>
        <v/>
      </c>
      <c r="I605" t="str">
        <f>IF(A605&lt;=Calculadora!$F$11,ROUNDUP(A605/12,0),"")</f>
        <v/>
      </c>
      <c r="J605" t="str">
        <f>IF(A605&lt;=Calculadora!$F$11,IF(AND(Calculadora!$B$14&gt;0,F605&gt;=Calculadora!$B$14),1,""),"")</f>
        <v/>
      </c>
    </row>
    <row r="606" spans="1:10" x14ac:dyDescent="0.3">
      <c r="A606">
        <v>584</v>
      </c>
      <c r="B606" t="str">
        <f>IF(A606&lt;=Calculadora!$F$11,DATE(YEAR(Calculadora!$B$16),MONTH(Calculadora!$B$16)+A606-1,DAY(Calculadora!$B$16)),"")</f>
        <v/>
      </c>
      <c r="C606" t="str">
        <f>IF(A606&lt;=Calculadora!$F$11,F605,"")</f>
        <v/>
      </c>
      <c r="D606" t="str">
        <f>IF(A606&lt;=Calculadora!$F$11,IF(Calculadora!$F$13=1,IF(MOD(A606-1,Calculadora!$F$12)=0,Calculadora!$B$7,0),IF(MOD(A606,Calculadora!$F$12)=0,Calculadora!$B$7,0)),"")</f>
        <v/>
      </c>
      <c r="E606" t="str">
        <f>IF(A606&lt;=Calculadora!$F$11,IF(Calculadora!$F$13=1,(C606+D606)*Calculadora!$F$9,C606*Calculadora!$F$9),"")</f>
        <v/>
      </c>
      <c r="F606" t="str">
        <f>IF(A606&lt;=Calculadora!$F$11,IF(Calculadora!$F$13=1,C606+D606+E606,C606+E606+D606),"")</f>
        <v/>
      </c>
      <c r="G606" t="str">
        <f>IF(A606&lt;=Calculadora!$F$11,G605+D606,"")</f>
        <v/>
      </c>
      <c r="H606" t="str">
        <f>IF(A606&lt;=Calculadora!$F$11,F606-G606,"")</f>
        <v/>
      </c>
      <c r="I606" t="str">
        <f>IF(A606&lt;=Calculadora!$F$11,ROUNDUP(A606/12,0),"")</f>
        <v/>
      </c>
      <c r="J606" t="str">
        <f>IF(A606&lt;=Calculadora!$F$11,IF(AND(Calculadora!$B$14&gt;0,F606&gt;=Calculadora!$B$14),1,""),"")</f>
        <v/>
      </c>
    </row>
    <row r="607" spans="1:10" x14ac:dyDescent="0.3">
      <c r="A607">
        <v>585</v>
      </c>
      <c r="B607" t="str">
        <f>IF(A607&lt;=Calculadora!$F$11,DATE(YEAR(Calculadora!$B$16),MONTH(Calculadora!$B$16)+A607-1,DAY(Calculadora!$B$16)),"")</f>
        <v/>
      </c>
      <c r="C607" t="str">
        <f>IF(A607&lt;=Calculadora!$F$11,F606,"")</f>
        <v/>
      </c>
      <c r="D607" t="str">
        <f>IF(A607&lt;=Calculadora!$F$11,IF(Calculadora!$F$13=1,IF(MOD(A607-1,Calculadora!$F$12)=0,Calculadora!$B$7,0),IF(MOD(A607,Calculadora!$F$12)=0,Calculadora!$B$7,0)),"")</f>
        <v/>
      </c>
      <c r="E607" t="str">
        <f>IF(A607&lt;=Calculadora!$F$11,IF(Calculadora!$F$13=1,(C607+D607)*Calculadora!$F$9,C607*Calculadora!$F$9),"")</f>
        <v/>
      </c>
      <c r="F607" t="str">
        <f>IF(A607&lt;=Calculadora!$F$11,IF(Calculadora!$F$13=1,C607+D607+E607,C607+E607+D607),"")</f>
        <v/>
      </c>
      <c r="G607" t="str">
        <f>IF(A607&lt;=Calculadora!$F$11,G606+D607,"")</f>
        <v/>
      </c>
      <c r="H607" t="str">
        <f>IF(A607&lt;=Calculadora!$F$11,F607-G607,"")</f>
        <v/>
      </c>
      <c r="I607" t="str">
        <f>IF(A607&lt;=Calculadora!$F$11,ROUNDUP(A607/12,0),"")</f>
        <v/>
      </c>
      <c r="J607" t="str">
        <f>IF(A607&lt;=Calculadora!$F$11,IF(AND(Calculadora!$B$14&gt;0,F607&gt;=Calculadora!$B$14),1,""),"")</f>
        <v/>
      </c>
    </row>
    <row r="608" spans="1:10" x14ac:dyDescent="0.3">
      <c r="A608">
        <v>586</v>
      </c>
      <c r="B608" t="str">
        <f>IF(A608&lt;=Calculadora!$F$11,DATE(YEAR(Calculadora!$B$16),MONTH(Calculadora!$B$16)+A608-1,DAY(Calculadora!$B$16)),"")</f>
        <v/>
      </c>
      <c r="C608" t="str">
        <f>IF(A608&lt;=Calculadora!$F$11,F607,"")</f>
        <v/>
      </c>
      <c r="D608" t="str">
        <f>IF(A608&lt;=Calculadora!$F$11,IF(Calculadora!$F$13=1,IF(MOD(A608-1,Calculadora!$F$12)=0,Calculadora!$B$7,0),IF(MOD(A608,Calculadora!$F$12)=0,Calculadora!$B$7,0)),"")</f>
        <v/>
      </c>
      <c r="E608" t="str">
        <f>IF(A608&lt;=Calculadora!$F$11,IF(Calculadora!$F$13=1,(C608+D608)*Calculadora!$F$9,C608*Calculadora!$F$9),"")</f>
        <v/>
      </c>
      <c r="F608" t="str">
        <f>IF(A608&lt;=Calculadora!$F$11,IF(Calculadora!$F$13=1,C608+D608+E608,C608+E608+D608),"")</f>
        <v/>
      </c>
      <c r="G608" t="str">
        <f>IF(A608&lt;=Calculadora!$F$11,G607+D608,"")</f>
        <v/>
      </c>
      <c r="H608" t="str">
        <f>IF(A608&lt;=Calculadora!$F$11,F608-G608,"")</f>
        <v/>
      </c>
      <c r="I608" t="str">
        <f>IF(A608&lt;=Calculadora!$F$11,ROUNDUP(A608/12,0),"")</f>
        <v/>
      </c>
      <c r="J608" t="str">
        <f>IF(A608&lt;=Calculadora!$F$11,IF(AND(Calculadora!$B$14&gt;0,F608&gt;=Calculadora!$B$14),1,""),"")</f>
        <v/>
      </c>
    </row>
    <row r="609" spans="1:10" x14ac:dyDescent="0.3">
      <c r="A609">
        <v>587</v>
      </c>
      <c r="B609" t="str">
        <f>IF(A609&lt;=Calculadora!$F$11,DATE(YEAR(Calculadora!$B$16),MONTH(Calculadora!$B$16)+A609-1,DAY(Calculadora!$B$16)),"")</f>
        <v/>
      </c>
      <c r="C609" t="str">
        <f>IF(A609&lt;=Calculadora!$F$11,F608,"")</f>
        <v/>
      </c>
      <c r="D609" t="str">
        <f>IF(A609&lt;=Calculadora!$F$11,IF(Calculadora!$F$13=1,IF(MOD(A609-1,Calculadora!$F$12)=0,Calculadora!$B$7,0),IF(MOD(A609,Calculadora!$F$12)=0,Calculadora!$B$7,0)),"")</f>
        <v/>
      </c>
      <c r="E609" t="str">
        <f>IF(A609&lt;=Calculadora!$F$11,IF(Calculadora!$F$13=1,(C609+D609)*Calculadora!$F$9,C609*Calculadora!$F$9),"")</f>
        <v/>
      </c>
      <c r="F609" t="str">
        <f>IF(A609&lt;=Calculadora!$F$11,IF(Calculadora!$F$13=1,C609+D609+E609,C609+E609+D609),"")</f>
        <v/>
      </c>
      <c r="G609" t="str">
        <f>IF(A609&lt;=Calculadora!$F$11,G608+D609,"")</f>
        <v/>
      </c>
      <c r="H609" t="str">
        <f>IF(A609&lt;=Calculadora!$F$11,F609-G609,"")</f>
        <v/>
      </c>
      <c r="I609" t="str">
        <f>IF(A609&lt;=Calculadora!$F$11,ROUNDUP(A609/12,0),"")</f>
        <v/>
      </c>
      <c r="J609" t="str">
        <f>IF(A609&lt;=Calculadora!$F$11,IF(AND(Calculadora!$B$14&gt;0,F609&gt;=Calculadora!$B$14),1,""),"")</f>
        <v/>
      </c>
    </row>
    <row r="610" spans="1:10" x14ac:dyDescent="0.3">
      <c r="A610">
        <v>588</v>
      </c>
      <c r="B610" t="str">
        <f>IF(A610&lt;=Calculadora!$F$11,DATE(YEAR(Calculadora!$B$16),MONTH(Calculadora!$B$16)+A610-1,DAY(Calculadora!$B$16)),"")</f>
        <v/>
      </c>
      <c r="C610" t="str">
        <f>IF(A610&lt;=Calculadora!$F$11,F609,"")</f>
        <v/>
      </c>
      <c r="D610" t="str">
        <f>IF(A610&lt;=Calculadora!$F$11,IF(Calculadora!$F$13=1,IF(MOD(A610-1,Calculadora!$F$12)=0,Calculadora!$B$7,0),IF(MOD(A610,Calculadora!$F$12)=0,Calculadora!$B$7,0)),"")</f>
        <v/>
      </c>
      <c r="E610" t="str">
        <f>IF(A610&lt;=Calculadora!$F$11,IF(Calculadora!$F$13=1,(C610+D610)*Calculadora!$F$9,C610*Calculadora!$F$9),"")</f>
        <v/>
      </c>
      <c r="F610" t="str">
        <f>IF(A610&lt;=Calculadora!$F$11,IF(Calculadora!$F$13=1,C610+D610+E610,C610+E610+D610),"")</f>
        <v/>
      </c>
      <c r="G610" t="str">
        <f>IF(A610&lt;=Calculadora!$F$11,G609+D610,"")</f>
        <v/>
      </c>
      <c r="H610" t="str">
        <f>IF(A610&lt;=Calculadora!$F$11,F610-G610,"")</f>
        <v/>
      </c>
      <c r="I610" t="str">
        <f>IF(A610&lt;=Calculadora!$F$11,ROUNDUP(A610/12,0),"")</f>
        <v/>
      </c>
      <c r="J610" t="str">
        <f>IF(A610&lt;=Calculadora!$F$11,IF(AND(Calculadora!$B$14&gt;0,F610&gt;=Calculadora!$B$14),1,""),"")</f>
        <v/>
      </c>
    </row>
    <row r="611" spans="1:10" x14ac:dyDescent="0.3">
      <c r="A611">
        <v>589</v>
      </c>
      <c r="B611" t="str">
        <f>IF(A611&lt;=Calculadora!$F$11,DATE(YEAR(Calculadora!$B$16),MONTH(Calculadora!$B$16)+A611-1,DAY(Calculadora!$B$16)),"")</f>
        <v/>
      </c>
      <c r="C611" t="str">
        <f>IF(A611&lt;=Calculadora!$F$11,F610,"")</f>
        <v/>
      </c>
      <c r="D611" t="str">
        <f>IF(A611&lt;=Calculadora!$F$11,IF(Calculadora!$F$13=1,IF(MOD(A611-1,Calculadora!$F$12)=0,Calculadora!$B$7,0),IF(MOD(A611,Calculadora!$F$12)=0,Calculadora!$B$7,0)),"")</f>
        <v/>
      </c>
      <c r="E611" t="str">
        <f>IF(A611&lt;=Calculadora!$F$11,IF(Calculadora!$F$13=1,(C611+D611)*Calculadora!$F$9,C611*Calculadora!$F$9),"")</f>
        <v/>
      </c>
      <c r="F611" t="str">
        <f>IF(A611&lt;=Calculadora!$F$11,IF(Calculadora!$F$13=1,C611+D611+E611,C611+E611+D611),"")</f>
        <v/>
      </c>
      <c r="G611" t="str">
        <f>IF(A611&lt;=Calculadora!$F$11,G610+D611,"")</f>
        <v/>
      </c>
      <c r="H611" t="str">
        <f>IF(A611&lt;=Calculadora!$F$11,F611-G611,"")</f>
        <v/>
      </c>
      <c r="I611" t="str">
        <f>IF(A611&lt;=Calculadora!$F$11,ROUNDUP(A611/12,0),"")</f>
        <v/>
      </c>
      <c r="J611" t="str">
        <f>IF(A611&lt;=Calculadora!$F$11,IF(AND(Calculadora!$B$14&gt;0,F611&gt;=Calculadora!$B$14),1,""),"")</f>
        <v/>
      </c>
    </row>
    <row r="612" spans="1:10" x14ac:dyDescent="0.3">
      <c r="A612">
        <v>590</v>
      </c>
      <c r="B612" t="str">
        <f>IF(A612&lt;=Calculadora!$F$11,DATE(YEAR(Calculadora!$B$16),MONTH(Calculadora!$B$16)+A612-1,DAY(Calculadora!$B$16)),"")</f>
        <v/>
      </c>
      <c r="C612" t="str">
        <f>IF(A612&lt;=Calculadora!$F$11,F611,"")</f>
        <v/>
      </c>
      <c r="D612" t="str">
        <f>IF(A612&lt;=Calculadora!$F$11,IF(Calculadora!$F$13=1,IF(MOD(A612-1,Calculadora!$F$12)=0,Calculadora!$B$7,0),IF(MOD(A612,Calculadora!$F$12)=0,Calculadora!$B$7,0)),"")</f>
        <v/>
      </c>
      <c r="E612" t="str">
        <f>IF(A612&lt;=Calculadora!$F$11,IF(Calculadora!$F$13=1,(C612+D612)*Calculadora!$F$9,C612*Calculadora!$F$9),"")</f>
        <v/>
      </c>
      <c r="F612" t="str">
        <f>IF(A612&lt;=Calculadora!$F$11,IF(Calculadora!$F$13=1,C612+D612+E612,C612+E612+D612),"")</f>
        <v/>
      </c>
      <c r="G612" t="str">
        <f>IF(A612&lt;=Calculadora!$F$11,G611+D612,"")</f>
        <v/>
      </c>
      <c r="H612" t="str">
        <f>IF(A612&lt;=Calculadora!$F$11,F612-G612,"")</f>
        <v/>
      </c>
      <c r="I612" t="str">
        <f>IF(A612&lt;=Calculadora!$F$11,ROUNDUP(A612/12,0),"")</f>
        <v/>
      </c>
      <c r="J612" t="str">
        <f>IF(A612&lt;=Calculadora!$F$11,IF(AND(Calculadora!$B$14&gt;0,F612&gt;=Calculadora!$B$14),1,""),"")</f>
        <v/>
      </c>
    </row>
    <row r="613" spans="1:10" x14ac:dyDescent="0.3">
      <c r="A613">
        <v>591</v>
      </c>
      <c r="B613" t="str">
        <f>IF(A613&lt;=Calculadora!$F$11,DATE(YEAR(Calculadora!$B$16),MONTH(Calculadora!$B$16)+A613-1,DAY(Calculadora!$B$16)),"")</f>
        <v/>
      </c>
      <c r="C613" t="str">
        <f>IF(A613&lt;=Calculadora!$F$11,F612,"")</f>
        <v/>
      </c>
      <c r="D613" t="str">
        <f>IF(A613&lt;=Calculadora!$F$11,IF(Calculadora!$F$13=1,IF(MOD(A613-1,Calculadora!$F$12)=0,Calculadora!$B$7,0),IF(MOD(A613,Calculadora!$F$12)=0,Calculadora!$B$7,0)),"")</f>
        <v/>
      </c>
      <c r="E613" t="str">
        <f>IF(A613&lt;=Calculadora!$F$11,IF(Calculadora!$F$13=1,(C613+D613)*Calculadora!$F$9,C613*Calculadora!$F$9),"")</f>
        <v/>
      </c>
      <c r="F613" t="str">
        <f>IF(A613&lt;=Calculadora!$F$11,IF(Calculadora!$F$13=1,C613+D613+E613,C613+E613+D613),"")</f>
        <v/>
      </c>
      <c r="G613" t="str">
        <f>IF(A613&lt;=Calculadora!$F$11,G612+D613,"")</f>
        <v/>
      </c>
      <c r="H613" t="str">
        <f>IF(A613&lt;=Calculadora!$F$11,F613-G613,"")</f>
        <v/>
      </c>
      <c r="I613" t="str">
        <f>IF(A613&lt;=Calculadora!$F$11,ROUNDUP(A613/12,0),"")</f>
        <v/>
      </c>
      <c r="J613" t="str">
        <f>IF(A613&lt;=Calculadora!$F$11,IF(AND(Calculadora!$B$14&gt;0,F613&gt;=Calculadora!$B$14),1,""),"")</f>
        <v/>
      </c>
    </row>
    <row r="614" spans="1:10" x14ac:dyDescent="0.3">
      <c r="A614">
        <v>592</v>
      </c>
      <c r="B614" t="str">
        <f>IF(A614&lt;=Calculadora!$F$11,DATE(YEAR(Calculadora!$B$16),MONTH(Calculadora!$B$16)+A614-1,DAY(Calculadora!$B$16)),"")</f>
        <v/>
      </c>
      <c r="C614" t="str">
        <f>IF(A614&lt;=Calculadora!$F$11,F613,"")</f>
        <v/>
      </c>
      <c r="D614" t="str">
        <f>IF(A614&lt;=Calculadora!$F$11,IF(Calculadora!$F$13=1,IF(MOD(A614-1,Calculadora!$F$12)=0,Calculadora!$B$7,0),IF(MOD(A614,Calculadora!$F$12)=0,Calculadora!$B$7,0)),"")</f>
        <v/>
      </c>
      <c r="E614" t="str">
        <f>IF(A614&lt;=Calculadora!$F$11,IF(Calculadora!$F$13=1,(C614+D614)*Calculadora!$F$9,C614*Calculadora!$F$9),"")</f>
        <v/>
      </c>
      <c r="F614" t="str">
        <f>IF(A614&lt;=Calculadora!$F$11,IF(Calculadora!$F$13=1,C614+D614+E614,C614+E614+D614),"")</f>
        <v/>
      </c>
      <c r="G614" t="str">
        <f>IF(A614&lt;=Calculadora!$F$11,G613+D614,"")</f>
        <v/>
      </c>
      <c r="H614" t="str">
        <f>IF(A614&lt;=Calculadora!$F$11,F614-G614,"")</f>
        <v/>
      </c>
      <c r="I614" t="str">
        <f>IF(A614&lt;=Calculadora!$F$11,ROUNDUP(A614/12,0),"")</f>
        <v/>
      </c>
      <c r="J614" t="str">
        <f>IF(A614&lt;=Calculadora!$F$11,IF(AND(Calculadora!$B$14&gt;0,F614&gt;=Calculadora!$B$14),1,""),"")</f>
        <v/>
      </c>
    </row>
    <row r="615" spans="1:10" x14ac:dyDescent="0.3">
      <c r="A615">
        <v>593</v>
      </c>
      <c r="B615" t="str">
        <f>IF(A615&lt;=Calculadora!$F$11,DATE(YEAR(Calculadora!$B$16),MONTH(Calculadora!$B$16)+A615-1,DAY(Calculadora!$B$16)),"")</f>
        <v/>
      </c>
      <c r="C615" t="str">
        <f>IF(A615&lt;=Calculadora!$F$11,F614,"")</f>
        <v/>
      </c>
      <c r="D615" t="str">
        <f>IF(A615&lt;=Calculadora!$F$11,IF(Calculadora!$F$13=1,IF(MOD(A615-1,Calculadora!$F$12)=0,Calculadora!$B$7,0),IF(MOD(A615,Calculadora!$F$12)=0,Calculadora!$B$7,0)),"")</f>
        <v/>
      </c>
      <c r="E615" t="str">
        <f>IF(A615&lt;=Calculadora!$F$11,IF(Calculadora!$F$13=1,(C615+D615)*Calculadora!$F$9,C615*Calculadora!$F$9),"")</f>
        <v/>
      </c>
      <c r="F615" t="str">
        <f>IF(A615&lt;=Calculadora!$F$11,IF(Calculadora!$F$13=1,C615+D615+E615,C615+E615+D615),"")</f>
        <v/>
      </c>
      <c r="G615" t="str">
        <f>IF(A615&lt;=Calculadora!$F$11,G614+D615,"")</f>
        <v/>
      </c>
      <c r="H615" t="str">
        <f>IF(A615&lt;=Calculadora!$F$11,F615-G615,"")</f>
        <v/>
      </c>
      <c r="I615" t="str">
        <f>IF(A615&lt;=Calculadora!$F$11,ROUNDUP(A615/12,0),"")</f>
        <v/>
      </c>
      <c r="J615" t="str">
        <f>IF(A615&lt;=Calculadora!$F$11,IF(AND(Calculadora!$B$14&gt;0,F615&gt;=Calculadora!$B$14),1,""),"")</f>
        <v/>
      </c>
    </row>
    <row r="616" spans="1:10" x14ac:dyDescent="0.3">
      <c r="A616">
        <v>594</v>
      </c>
      <c r="B616" t="str">
        <f>IF(A616&lt;=Calculadora!$F$11,DATE(YEAR(Calculadora!$B$16),MONTH(Calculadora!$B$16)+A616-1,DAY(Calculadora!$B$16)),"")</f>
        <v/>
      </c>
      <c r="C616" t="str">
        <f>IF(A616&lt;=Calculadora!$F$11,F615,"")</f>
        <v/>
      </c>
      <c r="D616" t="str">
        <f>IF(A616&lt;=Calculadora!$F$11,IF(Calculadora!$F$13=1,IF(MOD(A616-1,Calculadora!$F$12)=0,Calculadora!$B$7,0),IF(MOD(A616,Calculadora!$F$12)=0,Calculadora!$B$7,0)),"")</f>
        <v/>
      </c>
      <c r="E616" t="str">
        <f>IF(A616&lt;=Calculadora!$F$11,IF(Calculadora!$F$13=1,(C616+D616)*Calculadora!$F$9,C616*Calculadora!$F$9),"")</f>
        <v/>
      </c>
      <c r="F616" t="str">
        <f>IF(A616&lt;=Calculadora!$F$11,IF(Calculadora!$F$13=1,C616+D616+E616,C616+E616+D616),"")</f>
        <v/>
      </c>
      <c r="G616" t="str">
        <f>IF(A616&lt;=Calculadora!$F$11,G615+D616,"")</f>
        <v/>
      </c>
      <c r="H616" t="str">
        <f>IF(A616&lt;=Calculadora!$F$11,F616-G616,"")</f>
        <v/>
      </c>
      <c r="I616" t="str">
        <f>IF(A616&lt;=Calculadora!$F$11,ROUNDUP(A616/12,0),"")</f>
        <v/>
      </c>
      <c r="J616" t="str">
        <f>IF(A616&lt;=Calculadora!$F$11,IF(AND(Calculadora!$B$14&gt;0,F616&gt;=Calculadora!$B$14),1,""),"")</f>
        <v/>
      </c>
    </row>
    <row r="617" spans="1:10" x14ac:dyDescent="0.3">
      <c r="A617">
        <v>595</v>
      </c>
      <c r="B617" t="str">
        <f>IF(A617&lt;=Calculadora!$F$11,DATE(YEAR(Calculadora!$B$16),MONTH(Calculadora!$B$16)+A617-1,DAY(Calculadora!$B$16)),"")</f>
        <v/>
      </c>
      <c r="C617" t="str">
        <f>IF(A617&lt;=Calculadora!$F$11,F616,"")</f>
        <v/>
      </c>
      <c r="D617" t="str">
        <f>IF(A617&lt;=Calculadora!$F$11,IF(Calculadora!$F$13=1,IF(MOD(A617-1,Calculadora!$F$12)=0,Calculadora!$B$7,0),IF(MOD(A617,Calculadora!$F$12)=0,Calculadora!$B$7,0)),"")</f>
        <v/>
      </c>
      <c r="E617" t="str">
        <f>IF(A617&lt;=Calculadora!$F$11,IF(Calculadora!$F$13=1,(C617+D617)*Calculadora!$F$9,C617*Calculadora!$F$9),"")</f>
        <v/>
      </c>
      <c r="F617" t="str">
        <f>IF(A617&lt;=Calculadora!$F$11,IF(Calculadora!$F$13=1,C617+D617+E617,C617+E617+D617),"")</f>
        <v/>
      </c>
      <c r="G617" t="str">
        <f>IF(A617&lt;=Calculadora!$F$11,G616+D617,"")</f>
        <v/>
      </c>
      <c r="H617" t="str">
        <f>IF(A617&lt;=Calculadora!$F$11,F617-G617,"")</f>
        <v/>
      </c>
      <c r="I617" t="str">
        <f>IF(A617&lt;=Calculadora!$F$11,ROUNDUP(A617/12,0),"")</f>
        <v/>
      </c>
      <c r="J617" t="str">
        <f>IF(A617&lt;=Calculadora!$F$11,IF(AND(Calculadora!$B$14&gt;0,F617&gt;=Calculadora!$B$14),1,""),"")</f>
        <v/>
      </c>
    </row>
    <row r="618" spans="1:10" x14ac:dyDescent="0.3">
      <c r="A618">
        <v>596</v>
      </c>
      <c r="B618" t="str">
        <f>IF(A618&lt;=Calculadora!$F$11,DATE(YEAR(Calculadora!$B$16),MONTH(Calculadora!$B$16)+A618-1,DAY(Calculadora!$B$16)),"")</f>
        <v/>
      </c>
      <c r="C618" t="str">
        <f>IF(A618&lt;=Calculadora!$F$11,F617,"")</f>
        <v/>
      </c>
      <c r="D618" t="str">
        <f>IF(A618&lt;=Calculadora!$F$11,IF(Calculadora!$F$13=1,IF(MOD(A618-1,Calculadora!$F$12)=0,Calculadora!$B$7,0),IF(MOD(A618,Calculadora!$F$12)=0,Calculadora!$B$7,0)),"")</f>
        <v/>
      </c>
      <c r="E618" t="str">
        <f>IF(A618&lt;=Calculadora!$F$11,IF(Calculadora!$F$13=1,(C618+D618)*Calculadora!$F$9,C618*Calculadora!$F$9),"")</f>
        <v/>
      </c>
      <c r="F618" t="str">
        <f>IF(A618&lt;=Calculadora!$F$11,IF(Calculadora!$F$13=1,C618+D618+E618,C618+E618+D618),"")</f>
        <v/>
      </c>
      <c r="G618" t="str">
        <f>IF(A618&lt;=Calculadora!$F$11,G617+D618,"")</f>
        <v/>
      </c>
      <c r="H618" t="str">
        <f>IF(A618&lt;=Calculadora!$F$11,F618-G618,"")</f>
        <v/>
      </c>
      <c r="I618" t="str">
        <f>IF(A618&lt;=Calculadora!$F$11,ROUNDUP(A618/12,0),"")</f>
        <v/>
      </c>
      <c r="J618" t="str">
        <f>IF(A618&lt;=Calculadora!$F$11,IF(AND(Calculadora!$B$14&gt;0,F618&gt;=Calculadora!$B$14),1,""),"")</f>
        <v/>
      </c>
    </row>
    <row r="619" spans="1:10" x14ac:dyDescent="0.3">
      <c r="A619">
        <v>597</v>
      </c>
      <c r="B619" t="str">
        <f>IF(A619&lt;=Calculadora!$F$11,DATE(YEAR(Calculadora!$B$16),MONTH(Calculadora!$B$16)+A619-1,DAY(Calculadora!$B$16)),"")</f>
        <v/>
      </c>
      <c r="C619" t="str">
        <f>IF(A619&lt;=Calculadora!$F$11,F618,"")</f>
        <v/>
      </c>
      <c r="D619" t="str">
        <f>IF(A619&lt;=Calculadora!$F$11,IF(Calculadora!$F$13=1,IF(MOD(A619-1,Calculadora!$F$12)=0,Calculadora!$B$7,0),IF(MOD(A619,Calculadora!$F$12)=0,Calculadora!$B$7,0)),"")</f>
        <v/>
      </c>
      <c r="E619" t="str">
        <f>IF(A619&lt;=Calculadora!$F$11,IF(Calculadora!$F$13=1,(C619+D619)*Calculadora!$F$9,C619*Calculadora!$F$9),"")</f>
        <v/>
      </c>
      <c r="F619" t="str">
        <f>IF(A619&lt;=Calculadora!$F$11,IF(Calculadora!$F$13=1,C619+D619+E619,C619+E619+D619),"")</f>
        <v/>
      </c>
      <c r="G619" t="str">
        <f>IF(A619&lt;=Calculadora!$F$11,G618+D619,"")</f>
        <v/>
      </c>
      <c r="H619" t="str">
        <f>IF(A619&lt;=Calculadora!$F$11,F619-G619,"")</f>
        <v/>
      </c>
      <c r="I619" t="str">
        <f>IF(A619&lt;=Calculadora!$F$11,ROUNDUP(A619/12,0),"")</f>
        <v/>
      </c>
      <c r="J619" t="str">
        <f>IF(A619&lt;=Calculadora!$F$11,IF(AND(Calculadora!$B$14&gt;0,F619&gt;=Calculadora!$B$14),1,""),"")</f>
        <v/>
      </c>
    </row>
    <row r="620" spans="1:10" x14ac:dyDescent="0.3">
      <c r="A620">
        <v>598</v>
      </c>
      <c r="B620" t="str">
        <f>IF(A620&lt;=Calculadora!$F$11,DATE(YEAR(Calculadora!$B$16),MONTH(Calculadora!$B$16)+A620-1,DAY(Calculadora!$B$16)),"")</f>
        <v/>
      </c>
      <c r="C620" t="str">
        <f>IF(A620&lt;=Calculadora!$F$11,F619,"")</f>
        <v/>
      </c>
      <c r="D620" t="str">
        <f>IF(A620&lt;=Calculadora!$F$11,IF(Calculadora!$F$13=1,IF(MOD(A620-1,Calculadora!$F$12)=0,Calculadora!$B$7,0),IF(MOD(A620,Calculadora!$F$12)=0,Calculadora!$B$7,0)),"")</f>
        <v/>
      </c>
      <c r="E620" t="str">
        <f>IF(A620&lt;=Calculadora!$F$11,IF(Calculadora!$F$13=1,(C620+D620)*Calculadora!$F$9,C620*Calculadora!$F$9),"")</f>
        <v/>
      </c>
      <c r="F620" t="str">
        <f>IF(A620&lt;=Calculadora!$F$11,IF(Calculadora!$F$13=1,C620+D620+E620,C620+E620+D620),"")</f>
        <v/>
      </c>
      <c r="G620" t="str">
        <f>IF(A620&lt;=Calculadora!$F$11,G619+D620,"")</f>
        <v/>
      </c>
      <c r="H620" t="str">
        <f>IF(A620&lt;=Calculadora!$F$11,F620-G620,"")</f>
        <v/>
      </c>
      <c r="I620" t="str">
        <f>IF(A620&lt;=Calculadora!$F$11,ROUNDUP(A620/12,0),"")</f>
        <v/>
      </c>
      <c r="J620" t="str">
        <f>IF(A620&lt;=Calculadora!$F$11,IF(AND(Calculadora!$B$14&gt;0,F620&gt;=Calculadora!$B$14),1,""),"")</f>
        <v/>
      </c>
    </row>
    <row r="621" spans="1:10" x14ac:dyDescent="0.3">
      <c r="A621">
        <v>599</v>
      </c>
      <c r="B621" t="str">
        <f>IF(A621&lt;=Calculadora!$F$11,DATE(YEAR(Calculadora!$B$16),MONTH(Calculadora!$B$16)+A621-1,DAY(Calculadora!$B$16)),"")</f>
        <v/>
      </c>
      <c r="C621" t="str">
        <f>IF(A621&lt;=Calculadora!$F$11,F620,"")</f>
        <v/>
      </c>
      <c r="D621" t="str">
        <f>IF(A621&lt;=Calculadora!$F$11,IF(Calculadora!$F$13=1,IF(MOD(A621-1,Calculadora!$F$12)=0,Calculadora!$B$7,0),IF(MOD(A621,Calculadora!$F$12)=0,Calculadora!$B$7,0)),"")</f>
        <v/>
      </c>
      <c r="E621" t="str">
        <f>IF(A621&lt;=Calculadora!$F$11,IF(Calculadora!$F$13=1,(C621+D621)*Calculadora!$F$9,C621*Calculadora!$F$9),"")</f>
        <v/>
      </c>
      <c r="F621" t="str">
        <f>IF(A621&lt;=Calculadora!$F$11,IF(Calculadora!$F$13=1,C621+D621+E621,C621+E621+D621),"")</f>
        <v/>
      </c>
      <c r="G621" t="str">
        <f>IF(A621&lt;=Calculadora!$F$11,G620+D621,"")</f>
        <v/>
      </c>
      <c r="H621" t="str">
        <f>IF(A621&lt;=Calculadora!$F$11,F621-G621,"")</f>
        <v/>
      </c>
      <c r="I621" t="str">
        <f>IF(A621&lt;=Calculadora!$F$11,ROUNDUP(A621/12,0),"")</f>
        <v/>
      </c>
      <c r="J621" t="str">
        <f>IF(A621&lt;=Calculadora!$F$11,IF(AND(Calculadora!$B$14&gt;0,F621&gt;=Calculadora!$B$14),1,""),"")</f>
        <v/>
      </c>
    </row>
    <row r="622" spans="1:10" x14ac:dyDescent="0.3">
      <c r="A622">
        <v>600</v>
      </c>
      <c r="B622" t="str">
        <f>IF(A622&lt;=Calculadora!$F$11,DATE(YEAR(Calculadora!$B$16),MONTH(Calculadora!$B$16)+A622-1,DAY(Calculadora!$B$16)),"")</f>
        <v/>
      </c>
      <c r="C622" t="str">
        <f>IF(A622&lt;=Calculadora!$F$11,F621,"")</f>
        <v/>
      </c>
      <c r="D622" t="str">
        <f>IF(A622&lt;=Calculadora!$F$11,IF(Calculadora!$F$13=1,IF(MOD(A622-1,Calculadora!$F$12)=0,Calculadora!$B$7,0),IF(MOD(A622,Calculadora!$F$12)=0,Calculadora!$B$7,0)),"")</f>
        <v/>
      </c>
      <c r="E622" t="str">
        <f>IF(A622&lt;=Calculadora!$F$11,IF(Calculadora!$F$13=1,(C622+D622)*Calculadora!$F$9,C622*Calculadora!$F$9),"")</f>
        <v/>
      </c>
      <c r="F622" t="str">
        <f>IF(A622&lt;=Calculadora!$F$11,IF(Calculadora!$F$13=1,C622+D622+E622,C622+E622+D622),"")</f>
        <v/>
      </c>
      <c r="G622" t="str">
        <f>IF(A622&lt;=Calculadora!$F$11,G621+D622,"")</f>
        <v/>
      </c>
      <c r="H622" t="str">
        <f>IF(A622&lt;=Calculadora!$F$11,F622-G622,"")</f>
        <v/>
      </c>
      <c r="I622" t="str">
        <f>IF(A622&lt;=Calculadora!$F$11,ROUNDUP(A622/12,0),"")</f>
        <v/>
      </c>
      <c r="J622" t="str">
        <f>IF(A622&lt;=Calculadora!$F$11,IF(AND(Calculadora!$B$14&gt;0,F622&gt;=Calculadora!$B$14),1,""),"")</f>
        <v/>
      </c>
    </row>
  </sheetData>
  <pageMargins left="0.75" right="0.75" top="1" bottom="1" header="0.511811023622047" footer="0.511811023622047"/>
  <pageSetup paperSize="9"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Calculadora</vt:lpstr>
      <vt:lpstr>Motor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2026-04-21T09:17:02Z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2026-04-20T11:18:39Z</dcterms:created>
  <dc:creator>openpyxl</dc:creator>
  <dc:description/>
  <dc:language>en-US</dc:language>
  <cp:lastModifiedBy/>
  <dcterms:modified xsi:type="dcterms:W3CDTF">2026-04-20T11:22:43Z</dcterms:modified>
  <cp:revision>0</cp:revision>
  <dc:subject/>
  <dc:title/>
</cp:coreProperties>
</file>