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Solicitud de vacaciones\"/>
    </mc:Choice>
  </mc:AlternateContent>
  <xr:revisionPtr revIDLastSave="0" documentId="13_ncr:1_{89774F43-5E35-4789-BEA3-29347D9598A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olicitud" sheetId="1" r:id="rId1"/>
    <sheet name="Soporte" sheetId="2" r:id="rId2"/>
  </sheets>
  <definedNames>
    <definedName name="_xlnm.Print_Area" localSheetId="0">Solicitud!$A$1:$K$34</definedName>
    <definedName name="FestivosVacaciones">Soporte!$F$2:$F$7</definedName>
    <definedName name="ListaContratos">Soporte!$D$2:$D$4</definedName>
    <definedName name="ListaEstados">Soporte!$B$2:$B$4</definedName>
    <definedName name="ListaJornadas">Soporte!$C$2:$C$3</definedName>
    <definedName name="ListaModalidades">Soporte!$A$2:$A$4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8" i="1" l="1"/>
  <c r="A17" i="1"/>
  <c r="K16" i="1"/>
  <c r="K18" i="1" s="1"/>
  <c r="A16" i="1"/>
  <c r="A15" i="1"/>
  <c r="I11" i="1"/>
  <c r="D11" i="1"/>
  <c r="J32" i="1" l="1"/>
  <c r="J29" i="1"/>
  <c r="K1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D10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Ingrese el saldo inicial disponible para el colaborador.</t>
        </r>
      </text>
    </comment>
    <comment ref="I10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Ingrese los días ya disfrutados antes de esta solicitud.</t>
        </r>
      </text>
    </comment>
    <comment ref="H15" authorId="0" shapeId="0" xr:uid="{00000000-0006-0000-0000-000003000000}">
      <text>
        <r>
          <rPr>
            <sz val="11"/>
            <color theme="1"/>
            <rFont val="Calibri"/>
            <family val="2"/>
            <scheme val="minor"/>
          </rPr>
          <t>Fecha de inicio del descanso.</t>
        </r>
      </text>
    </comment>
    <comment ref="H16" authorId="0" shapeId="0" xr:uid="{00000000-0006-0000-0000-000004000000}">
      <text>
        <r>
          <rPr>
            <sz val="11"/>
            <color theme="1"/>
            <rFont val="Calibri"/>
            <family val="2"/>
            <scheme val="minor"/>
          </rPr>
          <t>Último día solicitado.</t>
        </r>
      </text>
    </comment>
    <comment ref="H17" authorId="0" shapeId="0" xr:uid="{00000000-0006-0000-0000-000005000000}">
      <text>
        <r>
          <rPr>
            <sz val="11"/>
            <color theme="1"/>
            <rFont val="Calibri"/>
            <family val="2"/>
            <scheme val="minor"/>
          </rPr>
          <t>La jornada define qué días se consideran hábiles.</t>
        </r>
      </text>
    </comment>
  </commentList>
</comments>
</file>

<file path=xl/sharedStrings.xml><?xml version="1.0" encoding="utf-8"?>
<sst xmlns="http://schemas.openxmlformats.org/spreadsheetml/2006/main" count="74" uniqueCount="68">
  <si>
    <t>PLANTILLA DE SOLICITUD DE VACACIONES</t>
  </si>
  <si>
    <t>Complete únicamente las celdas azules. El archivo calcula saldo, días hábiles y fecha de reincorporación.</t>
  </si>
  <si>
    <t>1. DATOS DEL COLABORADOR</t>
  </si>
  <si>
    <t>Nombre del colaborador</t>
  </si>
  <si>
    <t>Valeria Montes Ocampo</t>
  </si>
  <si>
    <t>ID interno</t>
  </si>
  <si>
    <t>RH-0318</t>
  </si>
  <si>
    <t>Documento</t>
  </si>
  <si>
    <t>CC 52.418.907</t>
  </si>
  <si>
    <t>Área / unidad</t>
  </si>
  <si>
    <t>Experiencia de Cliente</t>
  </si>
  <si>
    <t>Cargo</t>
  </si>
  <si>
    <t>Coordinadora de operaciones</t>
  </si>
  <si>
    <t>Jefe directo</t>
  </si>
  <si>
    <t>Mario León</t>
  </si>
  <si>
    <t>Fecha de ingreso</t>
  </si>
  <si>
    <t>Tipo de contrato</t>
  </si>
  <si>
    <t>Indefinido</t>
  </si>
  <si>
    <t>Días disponibles al inicio</t>
  </si>
  <si>
    <t>Días ya utilizados</t>
  </si>
  <si>
    <t>Antigüedad</t>
  </si>
  <si>
    <t>Saldo actual</t>
  </si>
  <si>
    <t>2. DETALLE DE LA SOLICITUD</t>
  </si>
  <si>
    <t>Modalidad</t>
  </si>
  <si>
    <t>Fraccionadas</t>
  </si>
  <si>
    <t>Periodo y control automático</t>
  </si>
  <si>
    <t>Inicio</t>
  </si>
  <si>
    <t>Estado</t>
  </si>
  <si>
    <t>En revisión</t>
  </si>
  <si>
    <t>Fin</t>
  </si>
  <si>
    <t>Días hábiles</t>
  </si>
  <si>
    <t>Jornada</t>
  </si>
  <si>
    <t>Lun a Vie</t>
  </si>
  <si>
    <t>Saldo luego de solicitud</t>
  </si>
  <si>
    <t>Use la lista desplegable para cambiar la modalidad.</t>
  </si>
  <si>
    <t>Reincorporación</t>
  </si>
  <si>
    <t>Validación</t>
  </si>
  <si>
    <t>3. COBERTURA OPERATIVA DURANTE LA AUSENCIA</t>
  </si>
  <si>
    <t>Responsable de respaldo</t>
  </si>
  <si>
    <t>Laura Cifuentes</t>
  </si>
  <si>
    <t>Canal de contacto</t>
  </si>
  <si>
    <t>Teams y celular corporativo</t>
  </si>
  <si>
    <t>Entregables antes de salir</t>
  </si>
  <si>
    <t>1. Dejar programados los reportes de satisfacción.
2. Entregar corte de indicadores al cierre de la semana.
3. Compartir matriz de casos críticos con el equipo de respaldo.</t>
  </si>
  <si>
    <t>Notas adicionales</t>
  </si>
  <si>
    <t>Durante la ausencia, las aprobaciones urgentes se canalizan con el jefe directo. Los casos de clientes premium quedan asignados al turno de la mañana.</t>
  </si>
  <si>
    <t>4. CONTROL DE APROBACIONES</t>
  </si>
  <si>
    <t>Solicitante</t>
  </si>
  <si>
    <t>Líder directo</t>
  </si>
  <si>
    <t>Talento humano</t>
  </si>
  <si>
    <t>Estado global</t>
  </si>
  <si>
    <t>Paula Salcedo</t>
  </si>
  <si>
    <t>Fecha: 12/05/2026</t>
  </si>
  <si>
    <t>Fecha: 13/05/2026</t>
  </si>
  <si>
    <t>Pendiente</t>
  </si>
  <si>
    <t>Sugerencia: actualice la lista de festivos del año en la hoja oculta de soporte para personalizar el cálculo.</t>
  </si>
  <si>
    <t>Modalidades</t>
  </si>
  <si>
    <t>Estados</t>
  </si>
  <si>
    <t>Jornadas</t>
  </si>
  <si>
    <t>TiposContrato</t>
  </si>
  <si>
    <t>Festivos</t>
  </si>
  <si>
    <t>Programadas</t>
  </si>
  <si>
    <t>Borrador</t>
  </si>
  <si>
    <t>Lun a Sáb</t>
  </si>
  <si>
    <t>Término fijo</t>
  </si>
  <si>
    <t>Anticipadas</t>
  </si>
  <si>
    <t>Aprobada</t>
  </si>
  <si>
    <t>Aprendizaje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</si>
</sst>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 &quot;días&quot;"/>
  </numFmts>
  <fonts count="10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sz val="10"/>
      <color rgb="FF4B5563"/>
      <name val="Calibri"/>
    </font>
    <font>
      <b/>
      <sz val="12"/>
      <color rgb="FFFFFFFF"/>
      <name val="Calibri"/>
    </font>
    <font>
      <b/>
      <sz val="10"/>
      <color rgb="FF000000"/>
      <name val="Calibri"/>
    </font>
    <font>
      <sz val="11"/>
      <color rgb="FF0000FF"/>
      <name val="Calibri"/>
    </font>
    <font>
      <b/>
      <sz val="11"/>
      <color rgb="FF000000"/>
      <name val="Calibri"/>
    </font>
    <font>
      <sz val="11"/>
      <color rgb="FF000000"/>
      <name val="Calibri"/>
    </font>
    <font>
      <sz val="9"/>
      <color rgb="FF6B7280"/>
      <name val="Calibri"/>
    </font>
    <font>
      <b/>
      <sz val="10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1F4E78"/>
      </patternFill>
    </fill>
    <fill>
      <patternFill patternType="solid">
        <fgColor rgb="FFF3F4F6"/>
      </patternFill>
    </fill>
    <fill>
      <patternFill patternType="solid">
        <fgColor rgb="FFE7EFF7"/>
      </patternFill>
    </fill>
    <fill>
      <patternFill patternType="solid">
        <fgColor rgb="FFEAF2FF"/>
      </patternFill>
    </fill>
    <fill>
      <patternFill patternType="solid">
        <fgColor rgb="FFD8F0ED"/>
      </patternFill>
    </fill>
    <fill>
      <patternFill patternType="solid">
        <fgColor rgb="FFFFFFFF"/>
      </patternFill>
    </fill>
  </fills>
  <borders count="14">
    <border>
      <left/>
      <right/>
      <top/>
      <bottom/>
      <diagonal/>
    </border>
    <border>
      <left style="thin">
        <color rgb="FF9AB2C8"/>
      </left>
      <right style="thin">
        <color rgb="FF9AB2C8"/>
      </right>
      <top style="thin">
        <color rgb="FF9AB2C8"/>
      </top>
      <bottom style="thin">
        <color rgb="FF9AB2C8"/>
      </bottom>
      <diagonal/>
    </border>
    <border>
      <left/>
      <right/>
      <top style="thin">
        <color rgb="FF9AB2C8"/>
      </top>
      <bottom/>
      <diagonal/>
    </border>
    <border>
      <left/>
      <right style="thin">
        <color rgb="FF9AB2C8"/>
      </right>
      <top style="thin">
        <color rgb="FF9AB2C8"/>
      </top>
      <bottom/>
      <diagonal/>
    </border>
    <border>
      <left/>
      <right style="thin">
        <color rgb="FF9AB2C8"/>
      </right>
      <top style="thin">
        <color rgb="FF9AB2C8"/>
      </top>
      <bottom style="thin">
        <color rgb="FF9AB2C8"/>
      </bottom>
      <diagonal/>
    </border>
    <border>
      <left/>
      <right/>
      <top style="thin">
        <color rgb="FF9AB2C8"/>
      </top>
      <bottom style="thin">
        <color rgb="FF9AB2C8"/>
      </bottom>
      <diagonal/>
    </border>
    <border>
      <left style="thin">
        <color rgb="FF9AB2C8"/>
      </left>
      <right/>
      <top/>
      <bottom/>
      <diagonal/>
    </border>
    <border>
      <left/>
      <right style="thin">
        <color rgb="FF9AB2C8"/>
      </right>
      <top/>
      <bottom/>
      <diagonal/>
    </border>
    <border>
      <left style="thin">
        <color rgb="FF9AB2C8"/>
      </left>
      <right/>
      <top/>
      <bottom style="thin">
        <color rgb="FF9AB2C8"/>
      </bottom>
      <diagonal/>
    </border>
    <border>
      <left/>
      <right/>
      <top/>
      <bottom style="thin">
        <color rgb="FF9AB2C8"/>
      </bottom>
      <diagonal/>
    </border>
    <border>
      <left/>
      <right style="thin">
        <color rgb="FF9AB2C8"/>
      </right>
      <top/>
      <bottom style="thin">
        <color rgb="FF9AB2C8"/>
      </bottom>
      <diagonal/>
    </border>
    <border>
      <left style="thin">
        <color rgb="FF9AB2C8"/>
      </left>
      <right/>
      <top style="thin">
        <color rgb="FF9AB2C8"/>
      </top>
      <bottom style="thin">
        <color rgb="FF9AB2C8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rgb="FF9AB2C8"/>
      </left>
      <right/>
      <top style="thin">
        <color rgb="FF9AB2C8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5" fillId="5" borderId="1" xfId="0" applyFont="1" applyFill="1" applyBorder="1" applyAlignment="1">
      <alignment horizontal="center" vertical="center"/>
    </xf>
    <xf numFmtId="14" fontId="5" fillId="5" borderId="1" xfId="0" applyNumberFormat="1" applyFont="1" applyFill="1" applyBorder="1" applyAlignment="1">
      <alignment horizontal="center" vertical="center"/>
    </xf>
    <xf numFmtId="164" fontId="6" fillId="6" borderId="1" xfId="0" applyNumberFormat="1" applyFont="1" applyFill="1" applyBorder="1" applyAlignment="1">
      <alignment horizontal="center" vertical="center"/>
    </xf>
    <xf numFmtId="14" fontId="6" fillId="6" borderId="1" xfId="0" applyNumberFormat="1" applyFont="1" applyFill="1" applyBorder="1" applyAlignment="1">
      <alignment horizontal="center" vertical="center"/>
    </xf>
    <xf numFmtId="14" fontId="0" fillId="0" borderId="0" xfId="0" applyNumberFormat="1"/>
    <xf numFmtId="0" fontId="4" fillId="4" borderId="1" xfId="0" applyFont="1" applyFill="1" applyBorder="1" applyAlignment="1">
      <alignment horizontal="left" vertical="center"/>
    </xf>
    <xf numFmtId="0" fontId="0" fillId="0" borderId="4" xfId="0" applyBorder="1"/>
    <xf numFmtId="0" fontId="6" fillId="6" borderId="1" xfId="0" applyFont="1" applyFill="1" applyBorder="1" applyAlignment="1">
      <alignment horizontal="left" vertical="center"/>
    </xf>
    <xf numFmtId="0" fontId="0" fillId="0" borderId="5" xfId="0" applyBorder="1"/>
    <xf numFmtId="0" fontId="5" fillId="5" borderId="1" xfId="0" applyFont="1" applyFill="1" applyBorder="1" applyAlignment="1">
      <alignment horizontal="left" vertical="center" wrapText="1"/>
    </xf>
    <xf numFmtId="0" fontId="0" fillId="0" borderId="2" xfId="0" applyBorder="1"/>
    <xf numFmtId="0" fontId="0" fillId="0" borderId="3" xfId="0" applyBorder="1"/>
    <xf numFmtId="0" fontId="0" fillId="0" borderId="6" xfId="0" applyBorder="1"/>
    <xf numFmtId="0" fontId="0" fillId="0" borderId="0" xfId="0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3" fillId="2" borderId="1" xfId="0" applyFont="1" applyFill="1" applyBorder="1" applyAlignment="1">
      <alignment horizontal="left" vertical="center"/>
    </xf>
    <xf numFmtId="0" fontId="7" fillId="7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center" vertical="center"/>
    </xf>
    <xf numFmtId="14" fontId="5" fillId="5" borderId="1" xfId="0" applyNumberFormat="1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/>
    </xf>
    <xf numFmtId="164" fontId="5" fillId="5" borderId="1" xfId="0" applyNumberFormat="1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64" fontId="6" fillId="6" borderId="1" xfId="0" applyNumberFormat="1" applyFont="1" applyFill="1" applyBorder="1" applyAlignment="1">
      <alignment horizontal="left" vertical="center"/>
    </xf>
    <xf numFmtId="0" fontId="7" fillId="7" borderId="11" xfId="0" applyFont="1" applyFill="1" applyBorder="1" applyAlignment="1">
      <alignment horizontal="left" vertical="center"/>
    </xf>
    <xf numFmtId="0" fontId="7" fillId="7" borderId="5" xfId="0" applyFont="1" applyFill="1" applyBorder="1" applyAlignment="1">
      <alignment horizontal="left" vertical="center"/>
    </xf>
    <xf numFmtId="0" fontId="7" fillId="7" borderId="4" xfId="0" applyFont="1" applyFill="1" applyBorder="1" applyAlignment="1">
      <alignment horizontal="left" vertical="center"/>
    </xf>
    <xf numFmtId="0" fontId="4" fillId="4" borderId="12" xfId="0" applyFont="1" applyFill="1" applyBorder="1" applyAlignment="1">
      <alignment horizontal="left" vertical="center"/>
    </xf>
    <xf numFmtId="0" fontId="0" fillId="0" borderId="12" xfId="0" applyBorder="1"/>
    <xf numFmtId="0" fontId="5" fillId="5" borderId="12" xfId="0" applyFont="1" applyFill="1" applyBorder="1" applyAlignment="1">
      <alignment horizontal="left" vertical="center" wrapText="1"/>
    </xf>
    <xf numFmtId="0" fontId="4" fillId="4" borderId="12" xfId="0" applyFont="1" applyFill="1" applyBorder="1" applyAlignment="1">
      <alignment horizontal="left" vertical="center" wrapText="1"/>
    </xf>
    <xf numFmtId="0" fontId="4" fillId="4" borderId="12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left" vertical="center"/>
    </xf>
    <xf numFmtId="0" fontId="7" fillId="7" borderId="13" xfId="0" applyFont="1" applyFill="1" applyBorder="1" applyAlignment="1">
      <alignment horizontal="left" vertical="center"/>
    </xf>
    <xf numFmtId="0" fontId="7" fillId="7" borderId="2" xfId="0" applyFont="1" applyFill="1" applyBorder="1" applyAlignment="1">
      <alignment horizontal="left" vertical="center"/>
    </xf>
    <xf numFmtId="0" fontId="7" fillId="7" borderId="3" xfId="0" applyFont="1" applyFill="1" applyBorder="1" applyAlignment="1">
      <alignment horizontal="left" vertical="center"/>
    </xf>
    <xf numFmtId="0" fontId="7" fillId="7" borderId="12" xfId="0" applyFont="1" applyFill="1" applyBorder="1" applyAlignment="1">
      <alignment horizontal="left" vertical="center"/>
    </xf>
    <xf numFmtId="0" fontId="0" fillId="0" borderId="12" xfId="0" applyBorder="1"/>
  </cellXfs>
  <cellStyles count="1">
    <cellStyle name="Normal" xfId="0" builtinId="0"/>
  </cellStyles>
  <dxfs count="5">
    <dxf>
      <fill>
        <patternFill>
          <bgColor rgb="FFFDE68A"/>
        </patternFill>
      </fill>
    </dxf>
    <dxf>
      <fill>
        <patternFill>
          <bgColor rgb="FFD1FAE5"/>
        </patternFill>
      </fill>
    </dxf>
    <dxf>
      <fill>
        <patternFill>
          <bgColor rgb="FFFECACA"/>
        </patternFill>
      </fill>
    </dxf>
    <dxf>
      <fill>
        <patternFill>
          <bgColor rgb="FFFDE68A"/>
        </patternFill>
      </fill>
    </dxf>
    <dxf>
      <fill>
        <patternFill>
          <bgColor rgb="FFD1FAE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257175</xdr:colOff>
      <xdr:row>29</xdr:row>
      <xdr:rowOff>523875</xdr:rowOff>
    </xdr:to>
    <xdr:sp macro="" textlink="">
      <xdr:nvSpPr>
        <xdr:cNvPr id="1030" name="Text Box 6" hidden="1">
          <a:extLst>
            <a:ext uri="{FF2B5EF4-FFF2-40B4-BE49-F238E27FC236}">
              <a16:creationId xmlns:a16="http://schemas.microsoft.com/office/drawing/2014/main" id="{37565F44-6FC4-7884-96D4-A38847CEFC06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4"/>
  <sheetViews>
    <sheetView showGridLines="0" tabSelected="1" zoomScale="90" zoomScaleNormal="90" workbookViewId="0">
      <selection activeCell="AC29" sqref="AC29"/>
    </sheetView>
  </sheetViews>
  <sheetFormatPr baseColWidth="10" defaultColWidth="9.140625" defaultRowHeight="15" x14ac:dyDescent="0.25"/>
  <cols>
    <col min="1" max="1" width="4" customWidth="1"/>
    <col min="2" max="2" width="17" customWidth="1"/>
    <col min="3" max="3" width="2.140625" customWidth="1"/>
    <col min="4" max="4" width="14" customWidth="1"/>
    <col min="5" max="5" width="10.28515625" customWidth="1"/>
    <col min="6" max="6" width="14.140625" customWidth="1"/>
    <col min="7" max="7" width="14" hidden="1" customWidth="1"/>
    <col min="8" max="8" width="14" customWidth="1"/>
    <col min="9" max="9" width="15" customWidth="1"/>
    <col min="10" max="10" width="4.28515625" customWidth="1"/>
    <col min="11" max="11" width="14" customWidth="1"/>
    <col min="12" max="12" width="3" customWidth="1"/>
  </cols>
  <sheetData>
    <row r="1" spans="1:11" ht="24" customHeight="1" x14ac:dyDescent="0.25">
      <c r="A1" s="28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2"/>
    </row>
    <row r="2" spans="1:11" ht="24" customHeight="1" x14ac:dyDescent="0.25">
      <c r="A2" s="16"/>
      <c r="B2" s="17"/>
      <c r="C2" s="17"/>
      <c r="D2" s="17"/>
      <c r="E2" s="17"/>
      <c r="F2" s="17"/>
      <c r="G2" s="17"/>
      <c r="H2" s="17"/>
      <c r="I2" s="17"/>
      <c r="J2" s="17"/>
      <c r="K2" s="18"/>
    </row>
    <row r="3" spans="1:11" ht="18" customHeight="1" x14ac:dyDescent="0.25">
      <c r="A3" s="26" t="s">
        <v>1</v>
      </c>
      <c r="B3" s="9"/>
      <c r="C3" s="9"/>
      <c r="D3" s="9"/>
      <c r="E3" s="9"/>
      <c r="F3" s="9"/>
      <c r="G3" s="9"/>
      <c r="H3" s="9"/>
      <c r="I3" s="9"/>
      <c r="J3" s="9"/>
      <c r="K3" s="7"/>
    </row>
    <row r="5" spans="1:11" ht="15.75" x14ac:dyDescent="0.25">
      <c r="A5" s="19" t="s">
        <v>2</v>
      </c>
      <c r="B5" s="9"/>
      <c r="C5" s="9"/>
      <c r="D5" s="9"/>
      <c r="E5" s="9"/>
      <c r="F5" s="9"/>
      <c r="G5" s="9"/>
      <c r="H5" s="9"/>
      <c r="I5" s="9"/>
      <c r="J5" s="9"/>
      <c r="K5" s="7"/>
    </row>
    <row r="6" spans="1:11" ht="21.95" customHeight="1" x14ac:dyDescent="0.25">
      <c r="B6" s="6" t="s">
        <v>3</v>
      </c>
      <c r="C6" s="7"/>
      <c r="D6" s="10" t="s">
        <v>4</v>
      </c>
      <c r="E6" s="9"/>
      <c r="F6" s="7"/>
      <c r="G6" s="6" t="s">
        <v>5</v>
      </c>
      <c r="H6" s="7"/>
      <c r="I6" s="10" t="s">
        <v>6</v>
      </c>
      <c r="J6" s="9"/>
      <c r="K6" s="7"/>
    </row>
    <row r="7" spans="1:11" ht="21.95" customHeight="1" x14ac:dyDescent="0.25">
      <c r="B7" s="6" t="s">
        <v>7</v>
      </c>
      <c r="C7" s="7"/>
      <c r="D7" s="10" t="s">
        <v>8</v>
      </c>
      <c r="E7" s="9"/>
      <c r="F7" s="7"/>
      <c r="G7" s="6" t="s">
        <v>9</v>
      </c>
      <c r="H7" s="7"/>
      <c r="I7" s="10" t="s">
        <v>10</v>
      </c>
      <c r="J7" s="9"/>
      <c r="K7" s="7"/>
    </row>
    <row r="8" spans="1:11" ht="21.95" customHeight="1" x14ac:dyDescent="0.25">
      <c r="B8" s="6" t="s">
        <v>11</v>
      </c>
      <c r="C8" s="7"/>
      <c r="D8" s="10" t="s">
        <v>12</v>
      </c>
      <c r="E8" s="9"/>
      <c r="F8" s="7"/>
      <c r="G8" s="6" t="s">
        <v>13</v>
      </c>
      <c r="H8" s="7"/>
      <c r="I8" s="10" t="s">
        <v>14</v>
      </c>
      <c r="J8" s="9"/>
      <c r="K8" s="7"/>
    </row>
    <row r="9" spans="1:11" ht="21.95" customHeight="1" x14ac:dyDescent="0.25">
      <c r="B9" s="6" t="s">
        <v>15</v>
      </c>
      <c r="C9" s="7"/>
      <c r="D9" s="23">
        <v>44789</v>
      </c>
      <c r="E9" s="9"/>
      <c r="F9" s="7"/>
      <c r="G9" s="6" t="s">
        <v>16</v>
      </c>
      <c r="H9" s="7"/>
      <c r="I9" s="10" t="s">
        <v>17</v>
      </c>
      <c r="J9" s="9"/>
      <c r="K9" s="7"/>
    </row>
    <row r="10" spans="1:11" ht="21.95" customHeight="1" x14ac:dyDescent="0.25">
      <c r="B10" s="6" t="s">
        <v>18</v>
      </c>
      <c r="C10" s="7"/>
      <c r="D10" s="25">
        <v>18</v>
      </c>
      <c r="E10" s="9"/>
      <c r="F10" s="7"/>
      <c r="G10" s="6" t="s">
        <v>19</v>
      </c>
      <c r="H10" s="7"/>
      <c r="I10" s="25">
        <v>6</v>
      </c>
      <c r="J10" s="9"/>
      <c r="K10" s="7"/>
    </row>
    <row r="11" spans="1:11" ht="21.95" customHeight="1" x14ac:dyDescent="0.25">
      <c r="B11" s="6" t="s">
        <v>20</v>
      </c>
      <c r="C11" s="7"/>
      <c r="D11" s="8" t="str">
        <f ca="1">ROUND(YEARFRAC(D9,TODAY(),1),1)&amp;" años"</f>
        <v>3,6 años</v>
      </c>
      <c r="E11" s="9"/>
      <c r="F11" s="7"/>
      <c r="G11" s="6" t="s">
        <v>21</v>
      </c>
      <c r="H11" s="7"/>
      <c r="I11" s="29">
        <f>MAX(D10-I10,0)</f>
        <v>12</v>
      </c>
      <c r="J11" s="9"/>
      <c r="K11" s="7"/>
    </row>
    <row r="13" spans="1:11" ht="15.75" x14ac:dyDescent="0.25">
      <c r="A13" s="19" t="s">
        <v>22</v>
      </c>
      <c r="B13" s="9"/>
      <c r="C13" s="9"/>
      <c r="D13" s="9"/>
      <c r="E13" s="9"/>
      <c r="F13" s="9"/>
      <c r="G13" s="9"/>
      <c r="H13" s="9"/>
      <c r="I13" s="9"/>
      <c r="J13" s="9"/>
      <c r="K13" s="7"/>
    </row>
    <row r="14" spans="1:11" ht="24" customHeight="1" x14ac:dyDescent="0.25">
      <c r="A14" s="21" t="s">
        <v>23</v>
      </c>
      <c r="B14" s="9"/>
      <c r="C14" s="7"/>
      <c r="D14" s="1" t="s">
        <v>24</v>
      </c>
      <c r="F14" s="21" t="s">
        <v>25</v>
      </c>
      <c r="G14" s="9"/>
      <c r="H14" s="9"/>
      <c r="I14" s="9"/>
      <c r="J14" s="9"/>
      <c r="K14" s="7"/>
    </row>
    <row r="15" spans="1:11" ht="24" customHeight="1" x14ac:dyDescent="0.25">
      <c r="A15" s="30" t="str">
        <f>IF($D$14="Programadas","◉","○")&amp;" Programadas"</f>
        <v>○ Programadas</v>
      </c>
      <c r="B15" s="31"/>
      <c r="C15" s="31"/>
      <c r="D15" s="32"/>
      <c r="F15" s="6" t="s">
        <v>26</v>
      </c>
      <c r="G15" s="7"/>
      <c r="H15" s="2">
        <v>46217</v>
      </c>
      <c r="I15" s="6" t="s">
        <v>27</v>
      </c>
      <c r="J15" s="7"/>
      <c r="K15" s="1" t="s">
        <v>28</v>
      </c>
    </row>
    <row r="16" spans="1:11" ht="24" customHeight="1" x14ac:dyDescent="0.25">
      <c r="A16" s="30" t="str">
        <f>IF($D$14="Fraccionadas","◉","○")&amp;" Fraccionadas"</f>
        <v>◉ Fraccionadas</v>
      </c>
      <c r="B16" s="31"/>
      <c r="C16" s="31"/>
      <c r="D16" s="32"/>
      <c r="F16" s="6" t="s">
        <v>29</v>
      </c>
      <c r="G16" s="7"/>
      <c r="H16" s="2">
        <v>46227</v>
      </c>
      <c r="I16" s="6" t="s">
        <v>30</v>
      </c>
      <c r="J16" s="7"/>
      <c r="K16" s="3">
        <f>IF(OR(H15="",H16=""),"",NETWORKDAYS.INTL(H15,H16,IF(H17="Lun a Vie",1,11),FestivosVacaciones))</f>
        <v>8</v>
      </c>
    </row>
    <row r="17" spans="1:11" ht="24" customHeight="1" x14ac:dyDescent="0.25">
      <c r="A17" s="40" t="str">
        <f>IF($D$14="Anticipadas","◉","○")&amp;" Anticipadas"</f>
        <v>○ Anticipadas</v>
      </c>
      <c r="B17" s="41"/>
      <c r="C17" s="41"/>
      <c r="D17" s="42"/>
      <c r="F17" s="6" t="s">
        <v>31</v>
      </c>
      <c r="G17" s="7"/>
      <c r="H17" s="1" t="s">
        <v>32</v>
      </c>
      <c r="I17" s="6" t="s">
        <v>33</v>
      </c>
      <c r="J17" s="7"/>
      <c r="K17" s="3">
        <f>IF(K16="","",MAX($I$11-K16,0))</f>
        <v>4</v>
      </c>
    </row>
    <row r="18" spans="1:11" ht="24" customHeight="1" x14ac:dyDescent="0.25">
      <c r="A18" s="43" t="s">
        <v>34</v>
      </c>
      <c r="B18" s="43"/>
      <c r="C18" s="43"/>
      <c r="D18" s="43"/>
      <c r="E18" s="44"/>
      <c r="F18" s="39" t="s">
        <v>35</v>
      </c>
      <c r="G18" s="7"/>
      <c r="H18" s="4">
        <f>IF(OR(H15="",H16=""),"",WORKDAY.INTL(H16,1,IF(H17="Lun a Vie",1,11),FestivosVacaciones))</f>
        <v>46230</v>
      </c>
      <c r="I18" s="6" t="s">
        <v>36</v>
      </c>
      <c r="J18" s="7"/>
      <c r="K18" s="38" t="str">
        <f>IF(OR(H15="",H16=""),"Pendiente",IF(H16&lt;H15,"Revisar fechas",IF(K16&gt;$I$11,"Saldo insuficiente","Lista para aprobación")))</f>
        <v>Lista para aprobación</v>
      </c>
    </row>
    <row r="20" spans="1:11" ht="15.75" x14ac:dyDescent="0.25">
      <c r="A20" s="19" t="s">
        <v>37</v>
      </c>
      <c r="B20" s="11"/>
      <c r="C20" s="11"/>
      <c r="D20" s="11"/>
      <c r="E20" s="11"/>
      <c r="F20" s="11"/>
      <c r="G20" s="11"/>
      <c r="H20" s="11"/>
      <c r="I20" s="11"/>
      <c r="J20" s="11"/>
      <c r="K20" s="12"/>
    </row>
    <row r="21" spans="1:11" ht="21.95" customHeight="1" x14ac:dyDescent="0.25">
      <c r="B21" s="33" t="s">
        <v>38</v>
      </c>
      <c r="C21" s="34"/>
      <c r="D21" s="35" t="s">
        <v>39</v>
      </c>
      <c r="E21" s="34"/>
      <c r="F21" s="34"/>
      <c r="G21" s="33" t="s">
        <v>40</v>
      </c>
      <c r="H21" s="34"/>
      <c r="I21" s="35" t="s">
        <v>41</v>
      </c>
      <c r="J21" s="34"/>
      <c r="K21" s="34"/>
    </row>
    <row r="22" spans="1:11" x14ac:dyDescent="0.25">
      <c r="B22" s="36" t="s">
        <v>42</v>
      </c>
      <c r="C22" s="36"/>
      <c r="D22" s="35" t="s">
        <v>43</v>
      </c>
      <c r="E22" s="34"/>
      <c r="F22" s="34"/>
      <c r="G22" s="34"/>
      <c r="H22" s="34"/>
      <c r="I22" s="34"/>
      <c r="J22" s="34"/>
      <c r="K22" s="34"/>
    </row>
    <row r="23" spans="1:11" ht="27.95" customHeight="1" x14ac:dyDescent="0.25">
      <c r="B23" s="36"/>
      <c r="C23" s="36"/>
      <c r="D23" s="34"/>
      <c r="E23" s="34"/>
      <c r="F23" s="34"/>
      <c r="G23" s="34"/>
      <c r="H23" s="34"/>
      <c r="I23" s="34"/>
      <c r="J23" s="34"/>
      <c r="K23" s="34"/>
    </row>
    <row r="24" spans="1:11" ht="24" customHeight="1" x14ac:dyDescent="0.25">
      <c r="B24" s="37" t="s">
        <v>44</v>
      </c>
      <c r="C24" s="37"/>
      <c r="D24" s="35" t="s">
        <v>45</v>
      </c>
      <c r="E24" s="34"/>
      <c r="F24" s="34"/>
      <c r="G24" s="34"/>
      <c r="H24" s="34"/>
      <c r="I24" s="34"/>
      <c r="J24" s="34"/>
      <c r="K24" s="34"/>
    </row>
    <row r="25" spans="1:11" x14ac:dyDescent="0.25">
      <c r="B25" s="37"/>
      <c r="C25" s="37"/>
      <c r="D25" s="34"/>
      <c r="E25" s="34"/>
      <c r="F25" s="34"/>
      <c r="G25" s="34"/>
      <c r="H25" s="34"/>
      <c r="I25" s="34"/>
      <c r="J25" s="34"/>
      <c r="K25" s="34"/>
    </row>
    <row r="27" spans="1:11" ht="15.75" x14ac:dyDescent="0.25">
      <c r="A27" s="19" t="s">
        <v>46</v>
      </c>
      <c r="B27" s="9"/>
      <c r="C27" s="9"/>
      <c r="D27" s="9"/>
      <c r="E27" s="9"/>
      <c r="F27" s="9"/>
      <c r="G27" s="9"/>
      <c r="H27" s="9"/>
      <c r="I27" s="9"/>
      <c r="J27" s="9"/>
      <c r="K27" s="7"/>
    </row>
    <row r="28" spans="1:11" x14ac:dyDescent="0.25">
      <c r="A28" s="27" t="s">
        <v>47</v>
      </c>
      <c r="B28" s="9"/>
      <c r="C28" s="7"/>
      <c r="D28" s="27" t="s">
        <v>48</v>
      </c>
      <c r="E28" s="9"/>
      <c r="F28" s="7"/>
      <c r="G28" s="27" t="s">
        <v>49</v>
      </c>
      <c r="H28" s="9"/>
      <c r="I28" s="7"/>
      <c r="J28" s="27" t="s">
        <v>50</v>
      </c>
      <c r="K28" s="7"/>
    </row>
    <row r="29" spans="1:11" ht="20.25" customHeight="1" x14ac:dyDescent="0.25">
      <c r="A29" s="20" t="s">
        <v>4</v>
      </c>
      <c r="B29" s="11"/>
      <c r="C29" s="12"/>
      <c r="D29" s="20" t="s">
        <v>14</v>
      </c>
      <c r="E29" s="11"/>
      <c r="F29" s="12"/>
      <c r="G29" s="20" t="s">
        <v>51</v>
      </c>
      <c r="H29" s="11"/>
      <c r="I29" s="12"/>
      <c r="J29" s="20" t="str">
        <f>IF(AND(K15="Aprobada",K18="Lista para aprobación"),"Solicitud aprobada","En gestión")</f>
        <v>En gestión</v>
      </c>
      <c r="K29" s="12"/>
    </row>
    <row r="30" spans="1:11" ht="42" customHeight="1" x14ac:dyDescent="0.25">
      <c r="A30" s="13"/>
      <c r="B30" s="14"/>
      <c r="C30" s="15"/>
      <c r="D30" s="13"/>
      <c r="E30" s="14"/>
      <c r="F30" s="15"/>
      <c r="G30" s="13"/>
      <c r="H30" s="14"/>
      <c r="I30" s="15"/>
      <c r="J30" s="13"/>
      <c r="K30" s="15"/>
    </row>
    <row r="31" spans="1:11" ht="42" customHeight="1" x14ac:dyDescent="0.25">
      <c r="A31" s="16"/>
      <c r="B31" s="17"/>
      <c r="C31" s="18"/>
      <c r="D31" s="16"/>
      <c r="E31" s="17"/>
      <c r="F31" s="18"/>
      <c r="G31" s="16"/>
      <c r="H31" s="17"/>
      <c r="I31" s="18"/>
      <c r="J31" s="16"/>
      <c r="K31" s="18"/>
    </row>
    <row r="32" spans="1:11" x14ac:dyDescent="0.25">
      <c r="A32" s="22" t="s">
        <v>52</v>
      </c>
      <c r="B32" s="9"/>
      <c r="C32" s="7"/>
      <c r="D32" s="22" t="s">
        <v>53</v>
      </c>
      <c r="E32" s="9"/>
      <c r="F32" s="7"/>
      <c r="G32" s="22" t="s">
        <v>54</v>
      </c>
      <c r="H32" s="9"/>
      <c r="I32" s="7"/>
      <c r="J32" s="22" t="str">
        <f>IF(K18="Saldo insuficiente","Ajustar saldo disponible","")</f>
        <v/>
      </c>
      <c r="K32" s="7"/>
    </row>
    <row r="34" spans="1:11" x14ac:dyDescent="0.25">
      <c r="A34" s="24" t="s">
        <v>55</v>
      </c>
      <c r="B34" s="9"/>
      <c r="C34" s="9"/>
      <c r="D34" s="9"/>
      <c r="E34" s="9"/>
      <c r="F34" s="9"/>
      <c r="G34" s="9"/>
      <c r="H34" s="9"/>
      <c r="I34" s="9"/>
      <c r="J34" s="9"/>
      <c r="K34" s="7"/>
    </row>
  </sheetData>
  <mergeCells count="64">
    <mergeCell ref="A1:K2"/>
    <mergeCell ref="D22:K23"/>
    <mergeCell ref="I6:K6"/>
    <mergeCell ref="D10:F10"/>
    <mergeCell ref="B6:C6"/>
    <mergeCell ref="I11:K11"/>
    <mergeCell ref="A20:K20"/>
    <mergeCell ref="A13:K13"/>
    <mergeCell ref="D21:F21"/>
    <mergeCell ref="G9:H9"/>
    <mergeCell ref="D6:F6"/>
    <mergeCell ref="I7:K7"/>
    <mergeCell ref="A15:D15"/>
    <mergeCell ref="A16:D16"/>
    <mergeCell ref="A17:D17"/>
    <mergeCell ref="A34:K34"/>
    <mergeCell ref="A29:C31"/>
    <mergeCell ref="J32:K32"/>
    <mergeCell ref="I10:K10"/>
    <mergeCell ref="A3:K3"/>
    <mergeCell ref="G29:I31"/>
    <mergeCell ref="F14:K14"/>
    <mergeCell ref="A28:C28"/>
    <mergeCell ref="G28:I28"/>
    <mergeCell ref="B10:C10"/>
    <mergeCell ref="I9:K9"/>
    <mergeCell ref="D32:F32"/>
    <mergeCell ref="J29:K31"/>
    <mergeCell ref="J28:K28"/>
    <mergeCell ref="B9:C9"/>
    <mergeCell ref="A5:K5"/>
    <mergeCell ref="G32:I32"/>
    <mergeCell ref="D9:F9"/>
    <mergeCell ref="G6:H6"/>
    <mergeCell ref="A32:C32"/>
    <mergeCell ref="D8:F8"/>
    <mergeCell ref="B8:C8"/>
    <mergeCell ref="F17:G17"/>
    <mergeCell ref="I18:J18"/>
    <mergeCell ref="I17:J17"/>
    <mergeCell ref="D28:F28"/>
    <mergeCell ref="B22:C23"/>
    <mergeCell ref="B24:C25"/>
    <mergeCell ref="D29:F31"/>
    <mergeCell ref="G7:H7"/>
    <mergeCell ref="B11:C11"/>
    <mergeCell ref="F15:G15"/>
    <mergeCell ref="I16:J16"/>
    <mergeCell ref="G10:H10"/>
    <mergeCell ref="A14:C14"/>
    <mergeCell ref="F18:G18"/>
    <mergeCell ref="I8:K8"/>
    <mergeCell ref="A27:K27"/>
    <mergeCell ref="G11:H11"/>
    <mergeCell ref="D7:F7"/>
    <mergeCell ref="G8:H8"/>
    <mergeCell ref="I21:K21"/>
    <mergeCell ref="B21:C21"/>
    <mergeCell ref="G21:H21"/>
    <mergeCell ref="D11:F11"/>
    <mergeCell ref="B7:C7"/>
    <mergeCell ref="D24:K25"/>
    <mergeCell ref="F16:G16"/>
    <mergeCell ref="I15:J15"/>
  </mergeCells>
  <conditionalFormatting sqref="K17">
    <cfRule type="cellIs" dxfId="4" priority="4" operator="greaterThanOrEqual">
      <formula>1</formula>
    </cfRule>
    <cfRule type="cellIs" dxfId="3" priority="5" operator="equal">
      <formula>0</formula>
    </cfRule>
  </conditionalFormatting>
  <conditionalFormatting sqref="K18">
    <cfRule type="expression" dxfId="2" priority="1">
      <formula>$K$18="Saldo insuficiente"</formula>
    </cfRule>
    <cfRule type="expression" dxfId="1" priority="2">
      <formula>$K$18="Lista para aprobación"</formula>
    </cfRule>
    <cfRule type="expression" dxfId="0" priority="3">
      <formula>$K$18="Revisar fechas"</formula>
    </cfRule>
  </conditionalFormatting>
  <dataValidations disablePrompts="1" count="5">
    <dataValidation type="list" sqref="I9" xr:uid="{00000000-0002-0000-0000-000000000000}">
      <formula1>ListaContratos</formula1>
    </dataValidation>
    <dataValidation type="list" sqref="K15" xr:uid="{00000000-0002-0000-0000-000001000000}">
      <formula1>ListaEstados</formula1>
    </dataValidation>
    <dataValidation type="list" sqref="H17" xr:uid="{00000000-0002-0000-0000-000002000000}">
      <formula1>ListaJornadas</formula1>
    </dataValidation>
    <dataValidation type="list" sqref="D14" xr:uid="{00000000-0002-0000-0000-000003000000}">
      <formula1>ListaModalidades</formula1>
    </dataValidation>
    <dataValidation type="date" operator="greaterThan" sqref="H15 H16" xr:uid="{00000000-0002-0000-0000-000004000000}">
      <formula1>DATE(2025,1,1)</formula1>
    </dataValidation>
  </dataValidations>
  <pageMargins left="0.7" right="0.7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7"/>
  <sheetViews>
    <sheetView workbookViewId="0"/>
  </sheetViews>
  <sheetFormatPr baseColWidth="10" defaultColWidth="9.140625" defaultRowHeight="15" x14ac:dyDescent="0.25"/>
  <sheetData>
    <row r="1" spans="1:6" x14ac:dyDescent="0.25">
      <c r="A1" t="s">
        <v>56</v>
      </c>
      <c r="B1" t="s">
        <v>57</v>
      </c>
      <c r="C1" t="s">
        <v>58</v>
      </c>
      <c r="D1" t="s">
        <v>59</v>
      </c>
      <c r="F1" t="s">
        <v>60</v>
      </c>
    </row>
    <row r="2" spans="1:6" x14ac:dyDescent="0.25">
      <c r="A2" t="s">
        <v>61</v>
      </c>
      <c r="B2" t="s">
        <v>62</v>
      </c>
      <c r="C2" t="s">
        <v>32</v>
      </c>
      <c r="D2" t="s">
        <v>17</v>
      </c>
      <c r="F2" s="5">
        <v>46023</v>
      </c>
    </row>
    <row r="3" spans="1:6" x14ac:dyDescent="0.25">
      <c r="A3" t="s">
        <v>24</v>
      </c>
      <c r="B3" t="s">
        <v>28</v>
      </c>
      <c r="C3" t="s">
        <v>63</v>
      </c>
      <c r="D3" t="s">
        <v>64</v>
      </c>
      <c r="F3" s="5">
        <v>46143</v>
      </c>
    </row>
    <row r="4" spans="1:6" x14ac:dyDescent="0.25">
      <c r="A4" t="s">
        <v>65</v>
      </c>
      <c r="B4" t="s">
        <v>66</v>
      </c>
      <c r="D4" t="s">
        <v>67</v>
      </c>
      <c r="F4" s="5">
        <v>46223</v>
      </c>
    </row>
    <row r="5" spans="1:6" x14ac:dyDescent="0.25">
      <c r="F5" s="5">
        <v>46241</v>
      </c>
    </row>
    <row r="6" spans="1:6" x14ac:dyDescent="0.25">
      <c r="F6" s="5">
        <v>46364</v>
      </c>
    </row>
    <row r="7" spans="1:6" x14ac:dyDescent="0.25">
      <c r="F7" s="5">
        <v>46381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6</vt:i4>
      </vt:variant>
    </vt:vector>
  </HeadingPairs>
  <TitlesOfParts>
    <vt:vector size="8" baseType="lpstr">
      <vt:lpstr>Solicitud</vt:lpstr>
      <vt:lpstr>Soporte</vt:lpstr>
      <vt:lpstr>Solicitud!Área_de_impresión</vt:lpstr>
      <vt:lpstr>FestivosVacaciones</vt:lpstr>
      <vt:lpstr>ListaContratos</vt:lpstr>
      <vt:lpstr>ListaEstados</vt:lpstr>
      <vt:lpstr>ListaJornadas</vt:lpstr>
      <vt:lpstr>ListaModalidades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2026-04-02T07:07:09Z</dcterms:modified>
</cp:coreProperties>
</file>