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bjetivos\"/>
    </mc:Choice>
  </mc:AlternateContent>
  <xr:revisionPtr revIDLastSave="0" documentId="13_ncr:1_{E39A3DA6-E168-4FE8-8FA0-B73166902C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de objetiv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1" l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H11" i="1" s="1"/>
  <c r="G11" i="1" s="1"/>
  <c r="G23" i="1"/>
  <c r="G22" i="1"/>
  <c r="G21" i="1"/>
  <c r="G20" i="1"/>
  <c r="H10" i="1" s="1"/>
  <c r="E5" i="1" s="1"/>
  <c r="I15" i="1"/>
  <c r="H15" i="1"/>
  <c r="G15" i="1"/>
  <c r="I14" i="1"/>
  <c r="H14" i="1"/>
  <c r="G14" i="1"/>
  <c r="I13" i="1"/>
  <c r="H13" i="1"/>
  <c r="G13" i="1"/>
  <c r="I12" i="1"/>
  <c r="H12" i="1"/>
  <c r="G12" i="1" s="1"/>
  <c r="I11" i="1"/>
  <c r="I10" i="1"/>
  <c r="I5" i="1"/>
  <c r="G5" i="1"/>
  <c r="A5" i="1"/>
  <c r="G10" i="1" l="1"/>
  <c r="C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D9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Prioridad del objetivo. Usa la lista desplegable.</t>
        </r>
      </text>
    </comment>
    <comment ref="H9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Se calcula como promedio del avance de los pasos vinculados al ID del objetivo.</t>
        </r>
      </text>
    </comment>
    <comment ref="D19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El estado del paso determina el avance automático.</t>
        </r>
      </text>
    </comment>
  </commentList>
</comments>
</file>

<file path=xl/sharedStrings.xml><?xml version="1.0" encoding="utf-8"?>
<sst xmlns="http://schemas.openxmlformats.org/spreadsheetml/2006/main" count="164" uniqueCount="88">
  <si>
    <t>Planificador de objetivos</t>
  </si>
  <si>
    <t>Ejemplo relleno sobre la keyword "plantillas de objetivos". Edita las celdas azules para reutilizarlo.</t>
  </si>
  <si>
    <t>Objetivos totales</t>
  </si>
  <si>
    <t>Objetivos completados</t>
  </si>
  <si>
    <t>Avance medio</t>
  </si>
  <si>
    <t>Tareas vencidas</t>
  </si>
  <si>
    <t>Tareas abiertas</t>
  </si>
  <si>
    <t>1. Objetivos principales</t>
  </si>
  <si>
    <t>ID</t>
  </si>
  <si>
    <t>Objetivo</t>
  </si>
  <si>
    <t>Área</t>
  </si>
  <si>
    <t>Prioridad</t>
  </si>
  <si>
    <t>Inicio</t>
  </si>
  <si>
    <t>Fecha objetivo</t>
  </si>
  <si>
    <t>Estado general</t>
  </si>
  <si>
    <t>Avance</t>
  </si>
  <si>
    <t>Días restantes</t>
  </si>
  <si>
    <t>Indicador de éxito</t>
  </si>
  <si>
    <t>Observaciones</t>
  </si>
  <si>
    <t>Crear una biblioteca interna de "plantillas de objetivos" para proyectos mensuales.</t>
  </si>
  <si>
    <t>Operaciones</t>
  </si>
  <si>
    <t>Alta</t>
  </si>
  <si>
    <t>4 formatos listos y compartidos</t>
  </si>
  <si>
    <t>Centralizar el uso del formato base</t>
  </si>
  <si>
    <t>Adaptar una versión semanal y otra trimestral para dos equipos piloto.</t>
  </si>
  <si>
    <t>Coordinación</t>
  </si>
  <si>
    <t>2 equipos utilizando la plantilla</t>
  </si>
  <si>
    <t>Validar el uso real en contextos distintos</t>
  </si>
  <si>
    <t>Implantar una revisión quincenal para actualizar avances sin seguimiento manual.</t>
  </si>
  <si>
    <t>Seguimiento</t>
  </si>
  <si>
    <t>Media</t>
  </si>
  <si>
    <t>80% de actualizaciones a tiempo</t>
  </si>
  <si>
    <t>Reducir recordatorios manuales</t>
  </si>
  <si>
    <t/>
  </si>
  <si>
    <t>El avance del objetivo se calcula automáticamente a partir del estado de sus pasos.</t>
  </si>
  <si>
    <t>2. Pasos de trabajo</t>
  </si>
  <si>
    <t>Obj. ID</t>
  </si>
  <si>
    <t>Paso</t>
  </si>
  <si>
    <t>Responsable</t>
  </si>
  <si>
    <t>Estado</t>
  </si>
  <si>
    <t>Fecha límite</t>
  </si>
  <si>
    <t>Avance auto</t>
  </si>
  <si>
    <t>Horas est.</t>
  </si>
  <si>
    <t>Entregable o criterio</t>
  </si>
  <si>
    <t>Recopilar formatos ya usados y detectar campos repetidos.</t>
  </si>
  <si>
    <t>Laura</t>
  </si>
  <si>
    <t>Completada</t>
  </si>
  <si>
    <t>Inventario de necesidades</t>
  </si>
  <si>
    <t>Definir la estructura base con objetivo, fecha, responsable e indicador.</t>
  </si>
  <si>
    <t>Sergio</t>
  </si>
  <si>
    <t>Esquema aprobado</t>
  </si>
  <si>
    <t>Preparar cuatro variantes: semanal, mensual, trimestral y anual.</t>
  </si>
  <si>
    <t>Marta</t>
  </si>
  <si>
    <t>En curso</t>
  </si>
  <si>
    <t>Borradores editables</t>
  </si>
  <si>
    <t>Revisar instrucciones y añadir un ejemplo relleno en cada formato.</t>
  </si>
  <si>
    <t>No iniciada</t>
  </si>
  <si>
    <t>Versión lista para compartir</t>
  </si>
  <si>
    <t>Elegir dos equipos piloto y recoger sus casos de uso.</t>
  </si>
  <si>
    <t>Ana</t>
  </si>
  <si>
    <t>Equipos confirmados</t>
  </si>
  <si>
    <t>Adaptar la versión semanal para el equipo de contenido.</t>
  </si>
  <si>
    <t>Versión semanal adaptada</t>
  </si>
  <si>
    <t>Adaptar la versión trimestral para el equipo de operaciones.</t>
  </si>
  <si>
    <t>Versión trimestral adaptada</t>
  </si>
  <si>
    <t>Recoger feedback y aplicar mejoras antes de cerrar la prueba.</t>
  </si>
  <si>
    <t>Ajustes incorporados</t>
  </si>
  <si>
    <t>Definir frecuencia, agenda y responsables de la revisión.</t>
  </si>
  <si>
    <t>Agenda consensuada</t>
  </si>
  <si>
    <t>Crear recordatorio y guía rápida de actualización.</t>
  </si>
  <si>
    <t>Guía de una página</t>
  </si>
  <si>
    <t>Hacer la primera revisión quincenal con los equipos piloto.</t>
  </si>
  <si>
    <t>Reunión realizada</t>
  </si>
  <si>
    <t>Medir el cumplimiento tras la revisión y registrar incidencias.</t>
  </si>
  <si>
    <t>Informe de adopción</t>
  </si>
  <si>
    <t>3. Planificación complementaria</t>
  </si>
  <si>
    <t>Recursos necesarios</t>
  </si>
  <si>
    <t>Indicadores de éxito</t>
  </si>
  <si>
    <t>Una carpeta compartida, una persona coordinadora, 2 horas semanales por equipo, acceso a Excel y una versión maestra editable.</t>
  </si>
  <si>
    <t>4 plantillas disponibles, 2 equipos piloto activos, revisiones quincenales en marcha y al menos 80% de actualizaciones realizadas a tiempo.</t>
  </si>
  <si>
    <t>Obstáculos previsibles</t>
  </si>
  <si>
    <t>Resultado esperado</t>
  </si>
  <si>
    <t>Que cada equipo quiera añadir demasiados campos, que circulen varias versiones y que las actualizaciones se hagan fuera de fecha.</t>
  </si>
  <si>
    <t>Un sistema simple de objetivos que cualquier responsable pueda rellenar en pocos minutos y revisar sin depender de recordatorios constantes.</t>
  </si>
  <si>
    <t>Respuesta o plan de acción</t>
  </si>
  <si>
    <t>Notas de uso</t>
  </si>
  <si>
    <t>Mantener solo los campos esenciales, trabajar siempre sobre una copia maestra y revisar el avance cada dos semanas en una reunión breve.</t>
  </si>
  <si>
    <t>Las celdas con texto azul están pensadas para edición directa. El estado de cada paso actualiza el avance de forma automática.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</si>
</sst>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rgb="FF6B7280"/>
      <name val="Calibri"/>
    </font>
    <font>
      <b/>
      <sz val="10"/>
      <color rgb="FFFFFFFF"/>
      <name val="Calibri"/>
    </font>
    <font>
      <b/>
      <sz val="14"/>
      <color rgb="FF0F766E"/>
      <name val="Calibri"/>
    </font>
    <font>
      <b/>
      <sz val="12"/>
      <color rgb="FF1F2A44"/>
      <name val="Calibri"/>
    </font>
    <font>
      <sz val="10"/>
      <color rgb="FF000000"/>
      <name val="Calibri"/>
    </font>
    <font>
      <sz val="10"/>
      <color rgb="FF1D4ED8"/>
      <name val="Calibri"/>
    </font>
    <font>
      <b/>
      <sz val="10"/>
      <color rgb="FF1F2A44"/>
      <name val="Calibri"/>
    </font>
    <font>
      <sz val="11"/>
      <color theme="1"/>
      <name val="Calibri"/>
      <family val="2"/>
      <scheme val="minor"/>
    </font>
    <font>
      <b/>
      <sz val="25"/>
      <color rgb="FF1F2A44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2A44"/>
      </patternFill>
    </fill>
    <fill>
      <patternFill patternType="solid">
        <fgColor rgb="FFF7F9FC"/>
      </patternFill>
    </fill>
    <fill>
      <patternFill patternType="solid">
        <fgColor rgb="FFEAF4EC"/>
      </patternFill>
    </fill>
    <fill>
      <patternFill patternType="solid">
        <fgColor rgb="FF3E7B5A"/>
      </patternFill>
    </fill>
    <fill>
      <patternFill patternType="solid">
        <fgColor rgb="FFD7EAD9"/>
      </patternFill>
    </fill>
    <fill>
      <patternFill patternType="solid">
        <fgColor rgb="FFFFFFFF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medium">
        <color rgb="FF1F2A44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medium">
        <color rgb="FF1F2A44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2" fillId="5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/>
    </xf>
    <xf numFmtId="0" fontId="6" fillId="0" borderId="2" xfId="1" applyFont="1" applyBorder="1" applyAlignment="1">
      <alignment vertical="top" wrapText="1"/>
    </xf>
    <xf numFmtId="0" fontId="6" fillId="0" borderId="2" xfId="1" applyFont="1" applyBorder="1" applyAlignment="1">
      <alignment horizontal="center"/>
    </xf>
    <xf numFmtId="14" fontId="6" fillId="0" borderId="2" xfId="1" applyNumberFormat="1" applyFont="1" applyBorder="1" applyAlignment="1">
      <alignment vertical="top" wrapText="1"/>
    </xf>
    <xf numFmtId="9" fontId="5" fillId="0" borderId="2" xfId="1" applyNumberFormat="1" applyFont="1" applyBorder="1" applyAlignment="1">
      <alignment horizontal="center"/>
    </xf>
    <xf numFmtId="1" fontId="5" fillId="0" borderId="2" xfId="1" applyNumberFormat="1" applyFont="1" applyBorder="1" applyAlignment="1">
      <alignment horizontal="center"/>
    </xf>
    <xf numFmtId="0" fontId="7" fillId="6" borderId="2" xfId="1" applyFont="1" applyFill="1" applyBorder="1"/>
    <xf numFmtId="0" fontId="0" fillId="0" borderId="5" xfId="1" applyFont="1" applyBorder="1"/>
    <xf numFmtId="0" fontId="0" fillId="0" borderId="6" xfId="1" applyFont="1" applyBorder="1"/>
    <xf numFmtId="0" fontId="3" fillId="3" borderId="1" xfId="1" applyFont="1" applyFill="1" applyBorder="1" applyAlignment="1">
      <alignment horizontal="center" vertical="center"/>
    </xf>
    <xf numFmtId="0" fontId="0" fillId="0" borderId="7" xfId="1" applyFont="1" applyBorder="1"/>
    <xf numFmtId="9" fontId="3" fillId="3" borderId="1" xfId="1" applyNumberFormat="1" applyFont="1" applyFill="1" applyBorder="1" applyAlignment="1">
      <alignment horizontal="center" vertical="center"/>
    </xf>
    <xf numFmtId="0" fontId="4" fillId="4" borderId="0" xfId="1" applyFont="1" applyFill="1"/>
    <xf numFmtId="0" fontId="0" fillId="0" borderId="0" xfId="0"/>
    <xf numFmtId="0" fontId="6" fillId="7" borderId="2" xfId="1" applyFont="1" applyFill="1" applyBorder="1" applyAlignment="1">
      <alignment vertical="top" wrapText="1"/>
    </xf>
    <xf numFmtId="0" fontId="0" fillId="0" borderId="3" xfId="1" applyFont="1" applyBorder="1"/>
    <xf numFmtId="0" fontId="0" fillId="0" borderId="4" xfId="1" applyFont="1" applyBorder="1"/>
    <xf numFmtId="0" fontId="0" fillId="0" borderId="8" xfId="1" applyFont="1" applyBorder="1"/>
    <xf numFmtId="0" fontId="0" fillId="0" borderId="9" xfId="1" applyFont="1" applyBorder="1"/>
    <xf numFmtId="0" fontId="0" fillId="0" borderId="10" xfId="1" applyFont="1" applyBorder="1"/>
    <xf numFmtId="0" fontId="0" fillId="0" borderId="11" xfId="1" applyFont="1" applyBorder="1"/>
    <xf numFmtId="0" fontId="0" fillId="0" borderId="12" xfId="1" applyFont="1" applyBorder="1"/>
    <xf numFmtId="0" fontId="2" fillId="2" borderId="0" xfId="1" applyFont="1" applyFill="1" applyAlignment="1">
      <alignment horizontal="center" vertical="center"/>
    </xf>
    <xf numFmtId="0" fontId="1" fillId="0" borderId="0" xfId="1" applyFont="1"/>
    <xf numFmtId="0" fontId="4" fillId="4" borderId="0" xfId="1" applyFont="1" applyFill="1" applyAlignment="1">
      <alignment horizontal="left" vertical="center"/>
    </xf>
    <xf numFmtId="0" fontId="9" fillId="8" borderId="0" xfId="1" applyFont="1" applyFill="1"/>
    <xf numFmtId="0" fontId="10" fillId="8" borderId="0" xfId="0" applyFont="1" applyFill="1"/>
  </cellXfs>
  <cellStyles count="2">
    <cellStyle name="Normal" xfId="1" xr:uid="{00000000-0005-0000-0000-000000000000}"/>
    <cellStyle name="Standard" xfId="0" builtinId="0"/>
  </cellStyles>
  <dxfs count="6">
    <dxf>
      <fill>
        <patternFill>
          <bgColor rgb="FFFEF3C7"/>
        </patternFill>
      </fill>
    </dxf>
    <dxf>
      <fill>
        <patternFill>
          <bgColor rgb="FFFEE2E2"/>
        </patternFill>
      </fill>
    </dxf>
    <dxf>
      <fill>
        <patternFill>
          <bgColor rgb="FFDBEAFE"/>
        </patternFill>
      </fill>
    </dxf>
    <dxf>
      <fill>
        <patternFill>
          <bgColor rgb="FFFEE2E2"/>
        </patternFill>
      </fill>
    </dxf>
    <dxf>
      <fill>
        <patternFill>
          <bgColor rgb="FFDCFCE7"/>
        </patternFill>
      </fill>
    </dxf>
    <dxf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590550</xdr:colOff>
      <xdr:row>28</xdr:row>
      <xdr:rowOff>85725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2153447D-8A76-750B-C89E-44108E8BA578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Objetivos" displayName="TablaObjetivos" ref="A9:K15">
  <autoFilter ref="A9:K15" xr:uid="{00000000-0009-0000-0100-000001000000}"/>
  <tableColumns count="11">
    <tableColumn id="1" xr3:uid="{00000000-0010-0000-0000-000001000000}" name="ID"/>
    <tableColumn id="2" xr3:uid="{00000000-0010-0000-0000-000002000000}" name="Objetivo"/>
    <tableColumn id="3" xr3:uid="{00000000-0010-0000-0000-000003000000}" name="Área"/>
    <tableColumn id="4" xr3:uid="{00000000-0010-0000-0000-000004000000}" name="Prioridad"/>
    <tableColumn id="5" xr3:uid="{00000000-0010-0000-0000-000005000000}" name="Inicio"/>
    <tableColumn id="6" xr3:uid="{00000000-0010-0000-0000-000006000000}" name="Fecha objetivo"/>
    <tableColumn id="7" xr3:uid="{00000000-0010-0000-0000-000007000000}" name="Estado general"/>
    <tableColumn id="8" xr3:uid="{00000000-0010-0000-0000-000008000000}" name="Avance"/>
    <tableColumn id="9" xr3:uid="{00000000-0010-0000-0000-000009000000}" name="Días restantes"/>
    <tableColumn id="10" xr3:uid="{00000000-0010-0000-0000-00000A000000}" name="Indicador de éxito"/>
    <tableColumn id="11" xr3:uid="{00000000-0010-0000-0000-00000B000000}" name="Observacion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Pasos" displayName="TablaPasos" ref="A19:I39">
  <autoFilter ref="A19:I39" xr:uid="{00000000-0009-0000-0100-000002000000}"/>
  <tableColumns count="9">
    <tableColumn id="1" xr3:uid="{00000000-0010-0000-0100-000001000000}" name="Obj. ID"/>
    <tableColumn id="2" xr3:uid="{00000000-0010-0000-0100-000002000000}" name="Paso"/>
    <tableColumn id="3" xr3:uid="{00000000-0010-0000-0100-000003000000}" name="Responsable"/>
    <tableColumn id="4" xr3:uid="{00000000-0010-0000-0100-000004000000}" name="Estado"/>
    <tableColumn id="5" xr3:uid="{00000000-0010-0000-0100-000005000000}" name="Inicio"/>
    <tableColumn id="6" xr3:uid="{00000000-0010-0000-0100-000006000000}" name="Fecha límite"/>
    <tableColumn id="7" xr3:uid="{00000000-0010-0000-0100-000007000000}" name="Avance auto"/>
    <tableColumn id="8" xr3:uid="{00000000-0010-0000-0100-000008000000}" name="Horas est."/>
    <tableColumn id="9" xr3:uid="{00000000-0010-0000-0100-000009000000}" name="Entregable o criterio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showGridLines="0" tabSelected="1" workbookViewId="0">
      <selection activeCell="P14" sqref="P14"/>
    </sheetView>
  </sheetViews>
  <sheetFormatPr baseColWidth="10" defaultColWidth="9.140625" defaultRowHeight="15" x14ac:dyDescent="0.25"/>
  <cols>
    <col min="1" max="1" width="8" customWidth="1"/>
    <col min="2" max="2" width="34" customWidth="1"/>
    <col min="3" max="3" width="16" customWidth="1"/>
    <col min="4" max="4" width="13" customWidth="1"/>
    <col min="5" max="5" width="12" customWidth="1"/>
    <col min="6" max="7" width="14" customWidth="1"/>
    <col min="8" max="8" width="11" customWidth="1"/>
    <col min="9" max="9" width="12" customWidth="1"/>
    <col min="10" max="10" width="26" customWidth="1"/>
    <col min="11" max="11" width="24" customWidth="1"/>
  </cols>
  <sheetData>
    <row r="1" spans="1:11" ht="33.75" customHeight="1" x14ac:dyDescent="0.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21.95" customHeight="1" x14ac:dyDescent="0.25">
      <c r="A2" s="2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4" spans="1:11" x14ac:dyDescent="0.25">
      <c r="A4" s="24" t="s">
        <v>2</v>
      </c>
      <c r="B4" s="15"/>
      <c r="C4" s="24" t="s">
        <v>3</v>
      </c>
      <c r="D4" s="15"/>
      <c r="E4" s="24" t="s">
        <v>4</v>
      </c>
      <c r="F4" s="15"/>
      <c r="G4" s="24" t="s">
        <v>5</v>
      </c>
      <c r="H4" s="15"/>
      <c r="I4" s="24" t="s">
        <v>6</v>
      </c>
      <c r="J4" s="15"/>
    </row>
    <row r="5" spans="1:11" ht="18.75" x14ac:dyDescent="0.25">
      <c r="A5" s="11">
        <f>COUNTA(B10:B15)</f>
        <v>6</v>
      </c>
      <c r="B5" s="12"/>
      <c r="C5" s="11">
        <f>COUNTIF(G10:G15,"Completado")</f>
        <v>0</v>
      </c>
      <c r="D5" s="12"/>
      <c r="E5" s="13">
        <f>IFERROR(AVERAGE(H10:H15),"")</f>
        <v>0.375</v>
      </c>
      <c r="F5" s="12"/>
      <c r="G5" s="11">
        <f ca="1">COUNTIFS(A20:A39,"&lt;&gt;",F20:F39,"&lt;"&amp;TODAY(),D20:D39,"&lt;&gt;Completada")</f>
        <v>0</v>
      </c>
      <c r="H5" s="12"/>
      <c r="I5" s="11">
        <f>COUNTIF(A20:A39,"&lt;&gt;")-COUNTIF(D20:D39,"Completada")</f>
        <v>17</v>
      </c>
      <c r="J5" s="12"/>
    </row>
    <row r="8" spans="1:11" ht="21.95" customHeight="1" x14ac:dyDescent="0.25">
      <c r="A8" s="26" t="s"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ht="21.95" customHeigh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  <c r="G9" s="1" t="s">
        <v>14</v>
      </c>
      <c r="H9" s="1" t="s">
        <v>15</v>
      </c>
      <c r="I9" s="1" t="s">
        <v>16</v>
      </c>
      <c r="J9" s="1" t="s">
        <v>17</v>
      </c>
      <c r="K9" s="1" t="s">
        <v>18</v>
      </c>
    </row>
    <row r="10" spans="1:11" ht="33.950000000000003" customHeight="1" x14ac:dyDescent="0.25">
      <c r="A10" s="2">
        <v>1</v>
      </c>
      <c r="B10" s="3" t="s">
        <v>19</v>
      </c>
      <c r="C10" s="3" t="s">
        <v>20</v>
      </c>
      <c r="D10" s="4" t="s">
        <v>21</v>
      </c>
      <c r="E10" s="5">
        <v>46122</v>
      </c>
      <c r="F10" s="5">
        <v>46135</v>
      </c>
      <c r="G10" s="2" t="str">
        <f t="shared" ref="G10:G15" si="0">IF($A10="","",IF(COUNTIF($A$20:$A$39,$A10)=0,"Sin pasos",IF(H10=1,"Completado",IF(COUNTIFS($A$20:$A$39,$A10,$D$20:$D$39,"Bloqueada")&gt;0,"En riesgo",IF(COUNTIFS($A$20:$A$39,$A10,$D$20:$D$39,"En curso")&gt;0,"En curso","No iniciada")))))</f>
        <v>En curso</v>
      </c>
      <c r="H10" s="6">
        <f t="shared" ref="H10:H15" si="1">IF($A10="","",IFERROR(SUMIF($A$20:$A$39,$A10,$G$20:$G$39)/COUNTIF($A$20:$A$39,$A10),""))</f>
        <v>0.625</v>
      </c>
      <c r="I10" s="7">
        <f t="shared" ref="I10:I15" ca="1" si="2">IF($A10="","",IF(F10="","",F10-TODAY()))</f>
        <v>14</v>
      </c>
      <c r="J10" s="3" t="s">
        <v>22</v>
      </c>
      <c r="K10" s="3" t="s">
        <v>23</v>
      </c>
    </row>
    <row r="11" spans="1:11" ht="33.950000000000003" customHeight="1" x14ac:dyDescent="0.25">
      <c r="A11" s="2">
        <v>2</v>
      </c>
      <c r="B11" s="3" t="s">
        <v>24</v>
      </c>
      <c r="C11" s="3" t="s">
        <v>25</v>
      </c>
      <c r="D11" s="4" t="s">
        <v>21</v>
      </c>
      <c r="E11" s="5">
        <v>46130</v>
      </c>
      <c r="F11" s="5">
        <v>46149</v>
      </c>
      <c r="G11" s="2" t="str">
        <f t="shared" si="0"/>
        <v>En curso</v>
      </c>
      <c r="H11" s="6">
        <f t="shared" si="1"/>
        <v>0.375</v>
      </c>
      <c r="I11" s="7">
        <f t="shared" ca="1" si="2"/>
        <v>28</v>
      </c>
      <c r="J11" s="3" t="s">
        <v>26</v>
      </c>
      <c r="K11" s="3" t="s">
        <v>27</v>
      </c>
    </row>
    <row r="12" spans="1:11" ht="33.950000000000003" customHeight="1" x14ac:dyDescent="0.25">
      <c r="A12" s="2">
        <v>3</v>
      </c>
      <c r="B12" s="3" t="s">
        <v>28</v>
      </c>
      <c r="C12" s="3" t="s">
        <v>29</v>
      </c>
      <c r="D12" s="4" t="s">
        <v>30</v>
      </c>
      <c r="E12" s="5">
        <v>46136</v>
      </c>
      <c r="F12" s="5">
        <v>46160</v>
      </c>
      <c r="G12" s="2" t="str">
        <f t="shared" si="0"/>
        <v>En curso</v>
      </c>
      <c r="H12" s="6">
        <f t="shared" si="1"/>
        <v>0.125</v>
      </c>
      <c r="I12" s="7">
        <f t="shared" ca="1" si="2"/>
        <v>39</v>
      </c>
      <c r="J12" s="3" t="s">
        <v>31</v>
      </c>
      <c r="K12" s="3" t="s">
        <v>32</v>
      </c>
    </row>
    <row r="13" spans="1:11" ht="33.950000000000003" customHeight="1" x14ac:dyDescent="0.25">
      <c r="A13" s="2" t="s">
        <v>33</v>
      </c>
      <c r="B13" s="3" t="s">
        <v>33</v>
      </c>
      <c r="C13" s="3" t="s">
        <v>33</v>
      </c>
      <c r="D13" s="4" t="s">
        <v>33</v>
      </c>
      <c r="E13" s="5"/>
      <c r="F13" s="5"/>
      <c r="G13" s="2" t="str">
        <f t="shared" si="0"/>
        <v/>
      </c>
      <c r="H13" s="6" t="str">
        <f t="shared" si="1"/>
        <v/>
      </c>
      <c r="I13" s="7" t="str">
        <f t="shared" ca="1" si="2"/>
        <v/>
      </c>
      <c r="J13" s="3" t="s">
        <v>33</v>
      </c>
      <c r="K13" s="3" t="s">
        <v>33</v>
      </c>
    </row>
    <row r="14" spans="1:11" ht="33.950000000000003" customHeight="1" x14ac:dyDescent="0.25">
      <c r="A14" s="2" t="s">
        <v>33</v>
      </c>
      <c r="B14" s="3" t="s">
        <v>33</v>
      </c>
      <c r="C14" s="3" t="s">
        <v>33</v>
      </c>
      <c r="D14" s="4" t="s">
        <v>33</v>
      </c>
      <c r="E14" s="5"/>
      <c r="F14" s="5"/>
      <c r="G14" s="2" t="str">
        <f t="shared" si="0"/>
        <v/>
      </c>
      <c r="H14" s="6" t="str">
        <f t="shared" si="1"/>
        <v/>
      </c>
      <c r="I14" s="7" t="str">
        <f t="shared" ca="1" si="2"/>
        <v/>
      </c>
      <c r="J14" s="3" t="s">
        <v>33</v>
      </c>
      <c r="K14" s="3" t="s">
        <v>33</v>
      </c>
    </row>
    <row r="15" spans="1:11" ht="33.950000000000003" customHeight="1" x14ac:dyDescent="0.25">
      <c r="A15" s="2" t="s">
        <v>33</v>
      </c>
      <c r="B15" s="3" t="s">
        <v>33</v>
      </c>
      <c r="C15" s="3" t="s">
        <v>33</v>
      </c>
      <c r="D15" s="4" t="s">
        <v>33</v>
      </c>
      <c r="E15" s="5"/>
      <c r="F15" s="5"/>
      <c r="G15" s="2" t="str">
        <f t="shared" si="0"/>
        <v/>
      </c>
      <c r="H15" s="6" t="str">
        <f t="shared" si="1"/>
        <v/>
      </c>
      <c r="I15" s="7" t="str">
        <f t="shared" ca="1" si="2"/>
        <v/>
      </c>
      <c r="J15" s="3" t="s">
        <v>33</v>
      </c>
      <c r="K15" s="3" t="s">
        <v>33</v>
      </c>
    </row>
    <row r="16" spans="1:11" ht="21.95" customHeight="1" x14ac:dyDescent="0.25">
      <c r="A16" s="25" t="s">
        <v>34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8" spans="1:9" ht="21.95" customHeight="1" x14ac:dyDescent="0.25">
      <c r="A18" s="14" t="s">
        <v>35</v>
      </c>
      <c r="B18" s="15"/>
      <c r="C18" s="15"/>
      <c r="D18" s="15"/>
      <c r="E18" s="15"/>
      <c r="F18" s="15"/>
      <c r="G18" s="15"/>
      <c r="H18" s="15"/>
      <c r="I18" s="15"/>
    </row>
    <row r="19" spans="1:9" ht="21.95" customHeight="1" x14ac:dyDescent="0.25">
      <c r="A19" s="1" t="s">
        <v>36</v>
      </c>
      <c r="B19" s="1" t="s">
        <v>37</v>
      </c>
      <c r="C19" s="1" t="s">
        <v>38</v>
      </c>
      <c r="D19" s="1" t="s">
        <v>39</v>
      </c>
      <c r="E19" s="1" t="s">
        <v>12</v>
      </c>
      <c r="F19" s="1" t="s">
        <v>40</v>
      </c>
      <c r="G19" s="1" t="s">
        <v>41</v>
      </c>
      <c r="H19" s="1" t="s">
        <v>42</v>
      </c>
      <c r="I19" s="1" t="s">
        <v>43</v>
      </c>
    </row>
    <row r="20" spans="1:9" ht="27.95" customHeight="1" x14ac:dyDescent="0.25">
      <c r="A20" s="2">
        <v>1</v>
      </c>
      <c r="B20" s="3" t="s">
        <v>44</v>
      </c>
      <c r="C20" s="3" t="s">
        <v>45</v>
      </c>
      <c r="D20" s="4" t="s">
        <v>46</v>
      </c>
      <c r="E20" s="5">
        <v>46122</v>
      </c>
      <c r="F20" s="5">
        <v>46124</v>
      </c>
      <c r="G20" s="6">
        <f t="shared" ref="G20:G39" si="3">IF($A20="","",IF($D20="Completada",1,IF($D20="En curso",0.5,IF($D20="Bloqueada",0.25,0))))</f>
        <v>1</v>
      </c>
      <c r="H20" s="4">
        <v>3</v>
      </c>
      <c r="I20" s="3" t="s">
        <v>47</v>
      </c>
    </row>
    <row r="21" spans="1:9" ht="27.95" customHeight="1" x14ac:dyDescent="0.25">
      <c r="A21" s="2">
        <v>1</v>
      </c>
      <c r="B21" s="3" t="s">
        <v>48</v>
      </c>
      <c r="C21" s="3" t="s">
        <v>49</v>
      </c>
      <c r="D21" s="4" t="s">
        <v>46</v>
      </c>
      <c r="E21" s="5">
        <v>46124</v>
      </c>
      <c r="F21" s="5">
        <v>46126</v>
      </c>
      <c r="G21" s="6">
        <f t="shared" si="3"/>
        <v>1</v>
      </c>
      <c r="H21" s="4">
        <v>2</v>
      </c>
      <c r="I21" s="3" t="s">
        <v>50</v>
      </c>
    </row>
    <row r="22" spans="1:9" ht="27.95" customHeight="1" x14ac:dyDescent="0.25">
      <c r="A22" s="2">
        <v>1</v>
      </c>
      <c r="B22" s="3" t="s">
        <v>51</v>
      </c>
      <c r="C22" s="3" t="s">
        <v>52</v>
      </c>
      <c r="D22" s="4" t="s">
        <v>53</v>
      </c>
      <c r="E22" s="5">
        <v>46127</v>
      </c>
      <c r="F22" s="5">
        <v>46133</v>
      </c>
      <c r="G22" s="6">
        <f t="shared" si="3"/>
        <v>0.5</v>
      </c>
      <c r="H22" s="4">
        <v>6</v>
      </c>
      <c r="I22" s="3" t="s">
        <v>54</v>
      </c>
    </row>
    <row r="23" spans="1:9" ht="27.95" customHeight="1" x14ac:dyDescent="0.25">
      <c r="A23" s="2">
        <v>1</v>
      </c>
      <c r="B23" s="3" t="s">
        <v>55</v>
      </c>
      <c r="C23" s="3" t="s">
        <v>45</v>
      </c>
      <c r="D23" s="4" t="s">
        <v>56</v>
      </c>
      <c r="E23" s="5">
        <v>46133</v>
      </c>
      <c r="F23" s="5">
        <v>46135</v>
      </c>
      <c r="G23" s="6">
        <f t="shared" si="3"/>
        <v>0</v>
      </c>
      <c r="H23" s="4">
        <v>2</v>
      </c>
      <c r="I23" s="3" t="s">
        <v>57</v>
      </c>
    </row>
    <row r="24" spans="1:9" ht="27.95" customHeight="1" x14ac:dyDescent="0.25">
      <c r="A24" s="2">
        <v>2</v>
      </c>
      <c r="B24" s="3" t="s">
        <v>58</v>
      </c>
      <c r="C24" s="3" t="s">
        <v>59</v>
      </c>
      <c r="D24" s="4" t="s">
        <v>46</v>
      </c>
      <c r="E24" s="5">
        <v>46130</v>
      </c>
      <c r="F24" s="5">
        <v>46132</v>
      </c>
      <c r="G24" s="6">
        <f t="shared" si="3"/>
        <v>1</v>
      </c>
      <c r="H24" s="4">
        <v>2</v>
      </c>
      <c r="I24" s="3" t="s">
        <v>60</v>
      </c>
    </row>
    <row r="25" spans="1:9" ht="27.95" customHeight="1" x14ac:dyDescent="0.25">
      <c r="A25" s="2">
        <v>2</v>
      </c>
      <c r="B25" s="3" t="s">
        <v>61</v>
      </c>
      <c r="C25" s="3" t="s">
        <v>49</v>
      </c>
      <c r="D25" s="4" t="s">
        <v>53</v>
      </c>
      <c r="E25" s="5">
        <v>46132</v>
      </c>
      <c r="F25" s="5">
        <v>46139</v>
      </c>
      <c r="G25" s="6">
        <f t="shared" si="3"/>
        <v>0.5</v>
      </c>
      <c r="H25" s="4">
        <v>4</v>
      </c>
      <c r="I25" s="3" t="s">
        <v>62</v>
      </c>
    </row>
    <row r="26" spans="1:9" ht="27.95" customHeight="1" x14ac:dyDescent="0.25">
      <c r="A26" s="2">
        <v>2</v>
      </c>
      <c r="B26" s="3" t="s">
        <v>63</v>
      </c>
      <c r="C26" s="3" t="s">
        <v>52</v>
      </c>
      <c r="D26" s="4" t="s">
        <v>56</v>
      </c>
      <c r="E26" s="5">
        <v>46134</v>
      </c>
      <c r="F26" s="5">
        <v>46142</v>
      </c>
      <c r="G26" s="6">
        <f t="shared" si="3"/>
        <v>0</v>
      </c>
      <c r="H26" s="4">
        <v>4</v>
      </c>
      <c r="I26" s="3" t="s">
        <v>64</v>
      </c>
    </row>
    <row r="27" spans="1:9" ht="27.95" customHeight="1" x14ac:dyDescent="0.25">
      <c r="A27" s="2">
        <v>2</v>
      </c>
      <c r="B27" s="3" t="s">
        <v>65</v>
      </c>
      <c r="C27" s="3" t="s">
        <v>59</v>
      </c>
      <c r="D27" s="4" t="s">
        <v>56</v>
      </c>
      <c r="E27" s="5">
        <v>46144</v>
      </c>
      <c r="F27" s="5">
        <v>46149</v>
      </c>
      <c r="G27" s="6">
        <f t="shared" si="3"/>
        <v>0</v>
      </c>
      <c r="H27" s="4">
        <v>3</v>
      </c>
      <c r="I27" s="3" t="s">
        <v>66</v>
      </c>
    </row>
    <row r="28" spans="1:9" ht="27.95" customHeight="1" x14ac:dyDescent="0.25">
      <c r="A28" s="2">
        <v>3</v>
      </c>
      <c r="B28" s="3" t="s">
        <v>67</v>
      </c>
      <c r="C28" s="3" t="s">
        <v>49</v>
      </c>
      <c r="D28" s="4" t="s">
        <v>53</v>
      </c>
      <c r="E28" s="5">
        <v>46136</v>
      </c>
      <c r="F28" s="5">
        <v>46141</v>
      </c>
      <c r="G28" s="6">
        <f t="shared" si="3"/>
        <v>0.5</v>
      </c>
      <c r="H28" s="4">
        <v>2</v>
      </c>
      <c r="I28" s="3" t="s">
        <v>68</v>
      </c>
    </row>
    <row r="29" spans="1:9" ht="27.95" customHeight="1" x14ac:dyDescent="0.25">
      <c r="A29" s="2">
        <v>3</v>
      </c>
      <c r="B29" s="3" t="s">
        <v>69</v>
      </c>
      <c r="C29" s="3" t="s">
        <v>45</v>
      </c>
      <c r="D29" s="4" t="s">
        <v>56</v>
      </c>
      <c r="E29" s="5">
        <v>46138</v>
      </c>
      <c r="F29" s="5">
        <v>46144</v>
      </c>
      <c r="G29" s="6">
        <f t="shared" si="3"/>
        <v>0</v>
      </c>
      <c r="H29" s="4">
        <v>2</v>
      </c>
      <c r="I29" s="3" t="s">
        <v>70</v>
      </c>
    </row>
    <row r="30" spans="1:9" ht="27.95" customHeight="1" x14ac:dyDescent="0.25">
      <c r="A30" s="2">
        <v>3</v>
      </c>
      <c r="B30" s="3" t="s">
        <v>71</v>
      </c>
      <c r="C30" s="3" t="s">
        <v>59</v>
      </c>
      <c r="D30" s="4" t="s">
        <v>56</v>
      </c>
      <c r="E30" s="5">
        <v>46147</v>
      </c>
      <c r="F30" s="5">
        <v>46150</v>
      </c>
      <c r="G30" s="6">
        <f t="shared" si="3"/>
        <v>0</v>
      </c>
      <c r="H30" s="4">
        <v>2</v>
      </c>
      <c r="I30" s="3" t="s">
        <v>72</v>
      </c>
    </row>
    <row r="31" spans="1:9" ht="27.95" customHeight="1" x14ac:dyDescent="0.25">
      <c r="A31" s="2">
        <v>3</v>
      </c>
      <c r="B31" s="3" t="s">
        <v>73</v>
      </c>
      <c r="C31" s="3" t="s">
        <v>49</v>
      </c>
      <c r="D31" s="4" t="s">
        <v>56</v>
      </c>
      <c r="E31" s="5">
        <v>46151</v>
      </c>
      <c r="F31" s="5">
        <v>46160</v>
      </c>
      <c r="G31" s="6">
        <f t="shared" si="3"/>
        <v>0</v>
      </c>
      <c r="H31" s="4">
        <v>2</v>
      </c>
      <c r="I31" s="3" t="s">
        <v>74</v>
      </c>
    </row>
    <row r="32" spans="1:9" ht="27.95" customHeight="1" x14ac:dyDescent="0.25">
      <c r="A32" s="2" t="s">
        <v>33</v>
      </c>
      <c r="B32" s="3" t="s">
        <v>33</v>
      </c>
      <c r="C32" s="3" t="s">
        <v>33</v>
      </c>
      <c r="D32" s="4" t="s">
        <v>33</v>
      </c>
      <c r="E32" s="5"/>
      <c r="F32" s="5"/>
      <c r="G32" s="6" t="str">
        <f t="shared" si="3"/>
        <v/>
      </c>
      <c r="H32" s="4"/>
      <c r="I32" s="3" t="s">
        <v>33</v>
      </c>
    </row>
    <row r="33" spans="1:11" ht="27.95" customHeight="1" x14ac:dyDescent="0.25">
      <c r="A33" s="2" t="s">
        <v>33</v>
      </c>
      <c r="B33" s="3" t="s">
        <v>33</v>
      </c>
      <c r="C33" s="3" t="s">
        <v>33</v>
      </c>
      <c r="D33" s="4" t="s">
        <v>33</v>
      </c>
      <c r="E33" s="5"/>
      <c r="F33" s="5"/>
      <c r="G33" s="6" t="str">
        <f t="shared" si="3"/>
        <v/>
      </c>
      <c r="H33" s="4"/>
      <c r="I33" s="3" t="s">
        <v>33</v>
      </c>
    </row>
    <row r="34" spans="1:11" ht="27.95" customHeight="1" x14ac:dyDescent="0.25">
      <c r="A34" s="2" t="s">
        <v>33</v>
      </c>
      <c r="B34" s="3" t="s">
        <v>33</v>
      </c>
      <c r="C34" s="3" t="s">
        <v>33</v>
      </c>
      <c r="D34" s="4" t="s">
        <v>33</v>
      </c>
      <c r="E34" s="5"/>
      <c r="F34" s="5"/>
      <c r="G34" s="6" t="str">
        <f t="shared" si="3"/>
        <v/>
      </c>
      <c r="H34" s="4"/>
      <c r="I34" s="3" t="s">
        <v>33</v>
      </c>
    </row>
    <row r="35" spans="1:11" ht="27.95" customHeight="1" x14ac:dyDescent="0.25">
      <c r="A35" s="2" t="s">
        <v>33</v>
      </c>
      <c r="B35" s="3" t="s">
        <v>33</v>
      </c>
      <c r="C35" s="3" t="s">
        <v>33</v>
      </c>
      <c r="D35" s="4" t="s">
        <v>33</v>
      </c>
      <c r="E35" s="5"/>
      <c r="F35" s="5"/>
      <c r="G35" s="6" t="str">
        <f t="shared" si="3"/>
        <v/>
      </c>
      <c r="H35" s="4"/>
      <c r="I35" s="3" t="s">
        <v>33</v>
      </c>
    </row>
    <row r="36" spans="1:11" ht="27.95" customHeight="1" x14ac:dyDescent="0.25">
      <c r="A36" s="2" t="s">
        <v>33</v>
      </c>
      <c r="B36" s="3" t="s">
        <v>33</v>
      </c>
      <c r="C36" s="3" t="s">
        <v>33</v>
      </c>
      <c r="D36" s="4" t="s">
        <v>33</v>
      </c>
      <c r="E36" s="5"/>
      <c r="F36" s="5"/>
      <c r="G36" s="6" t="str">
        <f t="shared" si="3"/>
        <v/>
      </c>
      <c r="H36" s="4"/>
      <c r="I36" s="3" t="s">
        <v>33</v>
      </c>
    </row>
    <row r="37" spans="1:11" ht="27.95" customHeight="1" x14ac:dyDescent="0.25">
      <c r="A37" s="2" t="s">
        <v>33</v>
      </c>
      <c r="B37" s="3" t="s">
        <v>33</v>
      </c>
      <c r="C37" s="3" t="s">
        <v>33</v>
      </c>
      <c r="D37" s="4" t="s">
        <v>33</v>
      </c>
      <c r="E37" s="5"/>
      <c r="F37" s="5"/>
      <c r="G37" s="6" t="str">
        <f t="shared" si="3"/>
        <v/>
      </c>
      <c r="H37" s="4"/>
      <c r="I37" s="3" t="s">
        <v>33</v>
      </c>
    </row>
    <row r="38" spans="1:11" ht="27.95" customHeight="1" x14ac:dyDescent="0.25">
      <c r="A38" s="2" t="s">
        <v>33</v>
      </c>
      <c r="B38" s="3" t="s">
        <v>33</v>
      </c>
      <c r="C38" s="3" t="s">
        <v>33</v>
      </c>
      <c r="D38" s="4" t="s">
        <v>33</v>
      </c>
      <c r="E38" s="5"/>
      <c r="F38" s="5"/>
      <c r="G38" s="6" t="str">
        <f t="shared" si="3"/>
        <v/>
      </c>
      <c r="H38" s="4"/>
      <c r="I38" s="3" t="s">
        <v>33</v>
      </c>
    </row>
    <row r="39" spans="1:11" ht="27.95" customHeight="1" x14ac:dyDescent="0.25">
      <c r="A39" s="2" t="s">
        <v>33</v>
      </c>
      <c r="B39" s="3" t="s">
        <v>33</v>
      </c>
      <c r="C39" s="3" t="s">
        <v>33</v>
      </c>
      <c r="D39" s="4" t="s">
        <v>33</v>
      </c>
      <c r="E39" s="5"/>
      <c r="F39" s="5"/>
      <c r="G39" s="6" t="str">
        <f t="shared" si="3"/>
        <v/>
      </c>
      <c r="H39" s="4"/>
      <c r="I39" s="3" t="s">
        <v>33</v>
      </c>
    </row>
    <row r="42" spans="1:11" ht="21.95" customHeight="1" x14ac:dyDescent="0.25">
      <c r="A42" s="14" t="s">
        <v>75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4" spans="1:11" ht="21.95" customHeight="1" x14ac:dyDescent="0.25">
      <c r="A44" s="8" t="s">
        <v>76</v>
      </c>
      <c r="B44" s="9"/>
      <c r="C44" s="9"/>
      <c r="D44" s="9"/>
      <c r="E44" s="10"/>
      <c r="G44" s="8" t="s">
        <v>77</v>
      </c>
      <c r="H44" s="9"/>
      <c r="I44" s="9"/>
      <c r="J44" s="9"/>
      <c r="K44" s="10"/>
    </row>
    <row r="45" spans="1:11" ht="32.1" customHeight="1" x14ac:dyDescent="0.25">
      <c r="A45" s="16" t="s">
        <v>78</v>
      </c>
      <c r="B45" s="17"/>
      <c r="C45" s="17"/>
      <c r="D45" s="17"/>
      <c r="E45" s="18"/>
      <c r="G45" s="16" t="s">
        <v>79</v>
      </c>
      <c r="H45" s="17"/>
      <c r="I45" s="17"/>
      <c r="J45" s="17"/>
      <c r="K45" s="18"/>
    </row>
    <row r="46" spans="1:11" ht="32.1" customHeight="1" x14ac:dyDescent="0.25">
      <c r="A46" s="19"/>
      <c r="B46" s="15"/>
      <c r="C46" s="15"/>
      <c r="D46" s="15"/>
      <c r="E46" s="20"/>
      <c r="G46" s="19"/>
      <c r="H46" s="15"/>
      <c r="I46" s="15"/>
      <c r="J46" s="15"/>
      <c r="K46" s="20"/>
    </row>
    <row r="47" spans="1:11" ht="32.1" customHeight="1" x14ac:dyDescent="0.25">
      <c r="A47" s="21"/>
      <c r="B47" s="22"/>
      <c r="C47" s="22"/>
      <c r="D47" s="22"/>
      <c r="E47" s="23"/>
      <c r="G47" s="21"/>
      <c r="H47" s="22"/>
      <c r="I47" s="22"/>
      <c r="J47" s="22"/>
      <c r="K47" s="23"/>
    </row>
    <row r="49" spans="1:11" ht="21.95" customHeight="1" x14ac:dyDescent="0.25">
      <c r="A49" s="8" t="s">
        <v>80</v>
      </c>
      <c r="B49" s="9"/>
      <c r="C49" s="9"/>
      <c r="D49" s="9"/>
      <c r="E49" s="10"/>
      <c r="G49" s="8" t="s">
        <v>81</v>
      </c>
      <c r="H49" s="9"/>
      <c r="I49" s="9"/>
      <c r="J49" s="9"/>
      <c r="K49" s="10"/>
    </row>
    <row r="50" spans="1:11" ht="32.1" customHeight="1" x14ac:dyDescent="0.25">
      <c r="A50" s="16" t="s">
        <v>82</v>
      </c>
      <c r="B50" s="17"/>
      <c r="C50" s="17"/>
      <c r="D50" s="17"/>
      <c r="E50" s="18"/>
      <c r="G50" s="16" t="s">
        <v>83</v>
      </c>
      <c r="H50" s="17"/>
      <c r="I50" s="17"/>
      <c r="J50" s="17"/>
      <c r="K50" s="18"/>
    </row>
    <row r="51" spans="1:11" ht="32.1" customHeight="1" x14ac:dyDescent="0.25">
      <c r="A51" s="19"/>
      <c r="B51" s="15"/>
      <c r="C51" s="15"/>
      <c r="D51" s="15"/>
      <c r="E51" s="20"/>
      <c r="G51" s="19"/>
      <c r="H51" s="15"/>
      <c r="I51" s="15"/>
      <c r="J51" s="15"/>
      <c r="K51" s="20"/>
    </row>
    <row r="52" spans="1:11" ht="32.1" customHeight="1" x14ac:dyDescent="0.25">
      <c r="A52" s="21"/>
      <c r="B52" s="22"/>
      <c r="C52" s="22"/>
      <c r="D52" s="22"/>
      <c r="E52" s="23"/>
      <c r="G52" s="21"/>
      <c r="H52" s="22"/>
      <c r="I52" s="22"/>
      <c r="J52" s="22"/>
      <c r="K52" s="23"/>
    </row>
    <row r="54" spans="1:11" ht="21.95" customHeight="1" x14ac:dyDescent="0.25">
      <c r="A54" s="8" t="s">
        <v>84</v>
      </c>
      <c r="B54" s="9"/>
      <c r="C54" s="9"/>
      <c r="D54" s="9"/>
      <c r="E54" s="10"/>
      <c r="G54" s="8" t="s">
        <v>85</v>
      </c>
      <c r="H54" s="9"/>
      <c r="I54" s="9"/>
      <c r="J54" s="9"/>
      <c r="K54" s="10"/>
    </row>
    <row r="55" spans="1:11" ht="32.1" customHeight="1" x14ac:dyDescent="0.25">
      <c r="A55" s="16" t="s">
        <v>86</v>
      </c>
      <c r="B55" s="17"/>
      <c r="C55" s="17"/>
      <c r="D55" s="17"/>
      <c r="E55" s="18"/>
      <c r="G55" s="16" t="s">
        <v>87</v>
      </c>
      <c r="H55" s="17"/>
      <c r="I55" s="17"/>
      <c r="J55" s="17"/>
      <c r="K55" s="18"/>
    </row>
    <row r="56" spans="1:11" ht="32.1" customHeight="1" x14ac:dyDescent="0.25">
      <c r="A56" s="19"/>
      <c r="B56" s="15"/>
      <c r="C56" s="15"/>
      <c r="D56" s="15"/>
      <c r="E56" s="20"/>
      <c r="G56" s="19"/>
      <c r="H56" s="15"/>
      <c r="I56" s="15"/>
      <c r="J56" s="15"/>
      <c r="K56" s="20"/>
    </row>
    <row r="57" spans="1:11" ht="32.1" customHeight="1" x14ac:dyDescent="0.25">
      <c r="A57" s="21"/>
      <c r="B57" s="22"/>
      <c r="C57" s="22"/>
      <c r="D57" s="22"/>
      <c r="E57" s="23"/>
      <c r="G57" s="21"/>
      <c r="H57" s="22"/>
      <c r="I57" s="22"/>
      <c r="J57" s="22"/>
      <c r="K57" s="23"/>
    </row>
  </sheetData>
  <mergeCells count="28">
    <mergeCell ref="G55:K57"/>
    <mergeCell ref="A8:K8"/>
    <mergeCell ref="A4:B4"/>
    <mergeCell ref="G4:H4"/>
    <mergeCell ref="I4:J4"/>
    <mergeCell ref="A49:E49"/>
    <mergeCell ref="G44:K44"/>
    <mergeCell ref="A16:K16"/>
    <mergeCell ref="A50:E52"/>
    <mergeCell ref="A55:E57"/>
    <mergeCell ref="G54:K54"/>
    <mergeCell ref="G50:K52"/>
    <mergeCell ref="A54:E54"/>
    <mergeCell ref="A5:B5"/>
    <mergeCell ref="A2:K2"/>
    <mergeCell ref="G5:H5"/>
    <mergeCell ref="A44:E44"/>
    <mergeCell ref="I5:J5"/>
    <mergeCell ref="G49:K49"/>
    <mergeCell ref="C5:D5"/>
    <mergeCell ref="E5:F5"/>
    <mergeCell ref="A42:K42"/>
    <mergeCell ref="A1:K1"/>
    <mergeCell ref="A45:E47"/>
    <mergeCell ref="A18:I18"/>
    <mergeCell ref="C4:D4"/>
    <mergeCell ref="E4:F4"/>
    <mergeCell ref="G45:K47"/>
  </mergeCells>
  <conditionalFormatting sqref="A20:I39">
    <cfRule type="expression" dxfId="5" priority="5">
      <formula>AND($A20&lt;&gt;"",$F20&lt;TODAY(),$D20&lt;&gt;"Completada")</formula>
    </cfRule>
  </conditionalFormatting>
  <conditionalFormatting sqref="D20:D39">
    <cfRule type="expression" dxfId="4" priority="6">
      <formula>$D20="Completada"</formula>
    </cfRule>
    <cfRule type="expression" dxfId="3" priority="7">
      <formula>$D20="Bloqueada"</formula>
    </cfRule>
    <cfRule type="expression" dxfId="2" priority="8">
      <formula>$D20="En curso"</formula>
    </cfRule>
  </conditionalFormatting>
  <conditionalFormatting sqref="G20:G39">
    <cfRule type="dataBar" priority="2">
      <dataBar>
        <cfvo type="num" val="0"/>
        <cfvo type="num" val="1"/>
        <color rgb="FF63C384"/>
      </dataBar>
    </cfRule>
  </conditionalFormatting>
  <conditionalFormatting sqref="H10:H15">
    <cfRule type="dataBar" priority="1">
      <dataBar>
        <cfvo type="num" val="0"/>
        <cfvo type="num" val="1"/>
        <color rgb="FF63C384"/>
      </dataBar>
    </cfRule>
  </conditionalFormatting>
  <conditionalFormatting sqref="I10:I15">
    <cfRule type="expression" dxfId="1" priority="3">
      <formula>AND($A10&lt;&gt;"",$I10&lt;0)</formula>
    </cfRule>
    <cfRule type="expression" dxfId="0" priority="4">
      <formula>AND($A10&lt;&gt;"",$I10&gt;=0,$I10&lt;=7)</formula>
    </cfRule>
  </conditionalFormatting>
  <dataValidations count="2">
    <dataValidation type="list" allowBlank="1" sqref="D10:D15" xr:uid="{00000000-0002-0000-0000-000000000000}">
      <formula1>"Alta,Media,Baja"</formula1>
    </dataValidation>
    <dataValidation type="list" allowBlank="1" sqref="D20:D39" xr:uid="{00000000-0002-0000-0000-000001000000}">
      <formula1>"No iniciada,En curso,Bloqueada,Completada"</formula1>
    </dataValidation>
  </dataValidations>
  <pageMargins left="0.7" right="0.7" top="0.75" bottom="0.75" header="0.3" footer="0.3"/>
  <drawing r:id="rId1"/>
  <legacy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Plan de objetivos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2026-04-09T06:50:39Z</dcterms:modified>
</cp:coreProperties>
</file>