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4D9DF3C8-9C92-43BD-A833-6FA0F589F621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RESUMEN" sheetId="1" r:id="rId1"/>
    <sheet name="EXPEDIDAS_INGRESOS" sheetId="2" r:id="rId2"/>
    <sheet name="RECIBIDAS_GASTOS" sheetId="3" r:id="rId3"/>
    <sheet name="Listas" sheetId="4" r:id="rId4"/>
  </sheets>
  <definedNames>
    <definedName name="AniosResumen">Listas!$N$4:$N$6</definedName>
    <definedName name="ClientesLista">Listas!$F$4:$F$10</definedName>
    <definedName name="EstadosCobro">Listas!$A$4:$A$7</definedName>
    <definedName name="EstadosPago">Listas!$L$4:$L$7</definedName>
    <definedName name="IVADeducible">Listas!$M$4:$M$6</definedName>
    <definedName name="MetodosPago">Listas!$B$4:$B$9</definedName>
    <definedName name="ProveedoresLista">Listas!$I$4:$I$11</definedName>
    <definedName name="SeriesEmitidas">Listas!$E$4:$E$7</definedName>
    <definedName name="TiposIRPF">Listas!$D$4:$D$6</definedName>
    <definedName name="TiposIVA">Listas!$C$4:$C$7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07" i="3" l="1"/>
  <c r="Z307" i="3" s="1"/>
  <c r="AA307" i="3" s="1"/>
  <c r="T307" i="3"/>
  <c r="P307" i="3"/>
  <c r="R307" i="3" s="1"/>
  <c r="L307" i="3"/>
  <c r="D307" i="3"/>
  <c r="C307" i="3"/>
  <c r="B307" i="3"/>
  <c r="A307" i="3"/>
  <c r="U306" i="3"/>
  <c r="Z306" i="3" s="1"/>
  <c r="AA306" i="3" s="1"/>
  <c r="T306" i="3"/>
  <c r="R306" i="3"/>
  <c r="P306" i="3"/>
  <c r="L306" i="3"/>
  <c r="D306" i="3"/>
  <c r="C306" i="3"/>
  <c r="B306" i="3"/>
  <c r="A306" i="3"/>
  <c r="Z305" i="3"/>
  <c r="AA305" i="3" s="1"/>
  <c r="U305" i="3"/>
  <c r="T305" i="3"/>
  <c r="P305" i="3"/>
  <c r="R305" i="3" s="1"/>
  <c r="L305" i="3"/>
  <c r="D305" i="3"/>
  <c r="C305" i="3"/>
  <c r="B305" i="3"/>
  <c r="A305" i="3"/>
  <c r="AA304" i="3"/>
  <c r="Z304" i="3"/>
  <c r="U304" i="3"/>
  <c r="T304" i="3"/>
  <c r="R304" i="3"/>
  <c r="P304" i="3"/>
  <c r="L304" i="3"/>
  <c r="D304" i="3"/>
  <c r="C304" i="3"/>
  <c r="B304" i="3"/>
  <c r="A304" i="3"/>
  <c r="U303" i="3"/>
  <c r="Z303" i="3" s="1"/>
  <c r="AA303" i="3" s="1"/>
  <c r="T303" i="3"/>
  <c r="P303" i="3"/>
  <c r="R303" i="3" s="1"/>
  <c r="L303" i="3"/>
  <c r="D303" i="3"/>
  <c r="C303" i="3"/>
  <c r="B303" i="3"/>
  <c r="A303" i="3"/>
  <c r="U302" i="3"/>
  <c r="Z302" i="3" s="1"/>
  <c r="AA302" i="3" s="1"/>
  <c r="T302" i="3"/>
  <c r="R302" i="3"/>
  <c r="P302" i="3"/>
  <c r="L302" i="3"/>
  <c r="D302" i="3"/>
  <c r="C302" i="3"/>
  <c r="B302" i="3"/>
  <c r="A302" i="3"/>
  <c r="Z301" i="3"/>
  <c r="AA301" i="3" s="1"/>
  <c r="U301" i="3"/>
  <c r="T301" i="3"/>
  <c r="P301" i="3"/>
  <c r="R301" i="3" s="1"/>
  <c r="L301" i="3"/>
  <c r="D301" i="3"/>
  <c r="C301" i="3"/>
  <c r="B301" i="3"/>
  <c r="A301" i="3"/>
  <c r="AA300" i="3"/>
  <c r="Z300" i="3"/>
  <c r="U300" i="3"/>
  <c r="T300" i="3"/>
  <c r="R300" i="3"/>
  <c r="P300" i="3"/>
  <c r="L300" i="3"/>
  <c r="D300" i="3"/>
  <c r="C300" i="3"/>
  <c r="B300" i="3"/>
  <c r="A300" i="3"/>
  <c r="Z299" i="3"/>
  <c r="AA299" i="3" s="1"/>
  <c r="U299" i="3"/>
  <c r="T299" i="3"/>
  <c r="R299" i="3"/>
  <c r="P299" i="3"/>
  <c r="L299" i="3"/>
  <c r="D299" i="3"/>
  <c r="C299" i="3"/>
  <c r="B299" i="3"/>
  <c r="A299" i="3"/>
  <c r="U298" i="3"/>
  <c r="Z298" i="3" s="1"/>
  <c r="AA298" i="3" s="1"/>
  <c r="T298" i="3"/>
  <c r="R298" i="3"/>
  <c r="P298" i="3"/>
  <c r="L298" i="3"/>
  <c r="D298" i="3"/>
  <c r="C298" i="3"/>
  <c r="B298" i="3"/>
  <c r="A298" i="3"/>
  <c r="U297" i="3"/>
  <c r="Z297" i="3" s="1"/>
  <c r="AA297" i="3" s="1"/>
  <c r="T297" i="3"/>
  <c r="R297" i="3"/>
  <c r="P297" i="3"/>
  <c r="L297" i="3"/>
  <c r="D297" i="3"/>
  <c r="C297" i="3"/>
  <c r="B297" i="3"/>
  <c r="A297" i="3"/>
  <c r="U296" i="3"/>
  <c r="Z296" i="3" s="1"/>
  <c r="AA296" i="3" s="1"/>
  <c r="T296" i="3"/>
  <c r="P296" i="3"/>
  <c r="R296" i="3" s="1"/>
  <c r="L296" i="3"/>
  <c r="D296" i="3"/>
  <c r="C296" i="3"/>
  <c r="B296" i="3"/>
  <c r="A296" i="3"/>
  <c r="U295" i="3"/>
  <c r="Z295" i="3" s="1"/>
  <c r="AA295" i="3" s="1"/>
  <c r="T295" i="3"/>
  <c r="P295" i="3"/>
  <c r="R295" i="3" s="1"/>
  <c r="L295" i="3"/>
  <c r="D295" i="3"/>
  <c r="C295" i="3"/>
  <c r="B295" i="3"/>
  <c r="A295" i="3"/>
  <c r="U294" i="3"/>
  <c r="Z294" i="3" s="1"/>
  <c r="AA294" i="3" s="1"/>
  <c r="T294" i="3"/>
  <c r="R294" i="3"/>
  <c r="P294" i="3"/>
  <c r="L294" i="3"/>
  <c r="D294" i="3"/>
  <c r="C294" i="3"/>
  <c r="B294" i="3"/>
  <c r="A294" i="3"/>
  <c r="AA293" i="3"/>
  <c r="Z293" i="3"/>
  <c r="U293" i="3"/>
  <c r="T293" i="3"/>
  <c r="R293" i="3"/>
  <c r="P293" i="3"/>
  <c r="L293" i="3"/>
  <c r="D293" i="3"/>
  <c r="C293" i="3"/>
  <c r="B293" i="3"/>
  <c r="A293" i="3"/>
  <c r="U292" i="3"/>
  <c r="Z292" i="3" s="1"/>
  <c r="AA292" i="3" s="1"/>
  <c r="T292" i="3"/>
  <c r="R292" i="3"/>
  <c r="P292" i="3"/>
  <c r="L292" i="3"/>
  <c r="D292" i="3"/>
  <c r="C292" i="3"/>
  <c r="B292" i="3"/>
  <c r="A292" i="3"/>
  <c r="Z291" i="3"/>
  <c r="AA291" i="3" s="1"/>
  <c r="U291" i="3"/>
  <c r="T291" i="3"/>
  <c r="P291" i="3"/>
  <c r="R291" i="3" s="1"/>
  <c r="L291" i="3"/>
  <c r="D291" i="3"/>
  <c r="C291" i="3"/>
  <c r="B291" i="3"/>
  <c r="A291" i="3"/>
  <c r="AA290" i="3"/>
  <c r="U290" i="3"/>
  <c r="Z290" i="3" s="1"/>
  <c r="T290" i="3"/>
  <c r="P290" i="3"/>
  <c r="R290" i="3" s="1"/>
  <c r="L290" i="3"/>
  <c r="D290" i="3"/>
  <c r="C290" i="3"/>
  <c r="B290" i="3"/>
  <c r="A290" i="3"/>
  <c r="AA289" i="3"/>
  <c r="Z289" i="3"/>
  <c r="U289" i="3"/>
  <c r="T289" i="3"/>
  <c r="P289" i="3"/>
  <c r="R289" i="3" s="1"/>
  <c r="L289" i="3"/>
  <c r="D289" i="3"/>
  <c r="C289" i="3"/>
  <c r="B289" i="3"/>
  <c r="A289" i="3"/>
  <c r="U288" i="3"/>
  <c r="Z288" i="3" s="1"/>
  <c r="AA288" i="3" s="1"/>
  <c r="T288" i="3"/>
  <c r="P288" i="3"/>
  <c r="R288" i="3" s="1"/>
  <c r="L288" i="3"/>
  <c r="D288" i="3"/>
  <c r="C288" i="3"/>
  <c r="B288" i="3"/>
  <c r="A288" i="3"/>
  <c r="Z287" i="3"/>
  <c r="AA287" i="3" s="1"/>
  <c r="U287" i="3"/>
  <c r="T287" i="3"/>
  <c r="P287" i="3"/>
  <c r="R287" i="3" s="1"/>
  <c r="L287" i="3"/>
  <c r="D287" i="3"/>
  <c r="C287" i="3"/>
  <c r="B287" i="3"/>
  <c r="A287" i="3"/>
  <c r="U286" i="3"/>
  <c r="Z286" i="3" s="1"/>
  <c r="AA286" i="3" s="1"/>
  <c r="T286" i="3"/>
  <c r="R286" i="3"/>
  <c r="P286" i="3"/>
  <c r="L286" i="3"/>
  <c r="D286" i="3"/>
  <c r="C286" i="3"/>
  <c r="B286" i="3"/>
  <c r="A286" i="3"/>
  <c r="Z285" i="3"/>
  <c r="AA285" i="3" s="1"/>
  <c r="U285" i="3"/>
  <c r="T285" i="3"/>
  <c r="P285" i="3"/>
  <c r="R285" i="3" s="1"/>
  <c r="L285" i="3"/>
  <c r="D285" i="3"/>
  <c r="C285" i="3"/>
  <c r="B285" i="3"/>
  <c r="A285" i="3"/>
  <c r="Z284" i="3"/>
  <c r="AA284" i="3" s="1"/>
  <c r="U284" i="3"/>
  <c r="T284" i="3"/>
  <c r="R284" i="3"/>
  <c r="P284" i="3"/>
  <c r="L284" i="3"/>
  <c r="D284" i="3"/>
  <c r="C284" i="3"/>
  <c r="B284" i="3"/>
  <c r="A284" i="3"/>
  <c r="U283" i="3"/>
  <c r="Z283" i="3" s="1"/>
  <c r="AA283" i="3" s="1"/>
  <c r="T283" i="3"/>
  <c r="P283" i="3"/>
  <c r="R283" i="3" s="1"/>
  <c r="L283" i="3"/>
  <c r="D283" i="3"/>
  <c r="C283" i="3"/>
  <c r="B283" i="3"/>
  <c r="A283" i="3"/>
  <c r="U282" i="3"/>
  <c r="Z282" i="3" s="1"/>
  <c r="AA282" i="3" s="1"/>
  <c r="T282" i="3"/>
  <c r="R282" i="3"/>
  <c r="P282" i="3"/>
  <c r="L282" i="3"/>
  <c r="D282" i="3"/>
  <c r="C282" i="3"/>
  <c r="B282" i="3"/>
  <c r="A282" i="3"/>
  <c r="Z281" i="3"/>
  <c r="AA281" i="3" s="1"/>
  <c r="U281" i="3"/>
  <c r="T281" i="3"/>
  <c r="P281" i="3"/>
  <c r="R281" i="3" s="1"/>
  <c r="L281" i="3"/>
  <c r="D281" i="3"/>
  <c r="C281" i="3"/>
  <c r="B281" i="3"/>
  <c r="A281" i="3"/>
  <c r="Z280" i="3"/>
  <c r="AA280" i="3" s="1"/>
  <c r="U280" i="3"/>
  <c r="T280" i="3"/>
  <c r="R280" i="3"/>
  <c r="P280" i="3"/>
  <c r="L280" i="3"/>
  <c r="D280" i="3"/>
  <c r="C280" i="3"/>
  <c r="B280" i="3"/>
  <c r="A280" i="3"/>
  <c r="Z279" i="3"/>
  <c r="AA279" i="3" s="1"/>
  <c r="U279" i="3"/>
  <c r="T279" i="3"/>
  <c r="R279" i="3"/>
  <c r="P279" i="3"/>
  <c r="L279" i="3"/>
  <c r="D279" i="3"/>
  <c r="C279" i="3"/>
  <c r="B279" i="3"/>
  <c r="A279" i="3"/>
  <c r="U278" i="3"/>
  <c r="Z278" i="3" s="1"/>
  <c r="AA278" i="3" s="1"/>
  <c r="T278" i="3"/>
  <c r="R278" i="3"/>
  <c r="P278" i="3"/>
  <c r="L278" i="3"/>
  <c r="D278" i="3"/>
  <c r="C278" i="3"/>
  <c r="B278" i="3"/>
  <c r="A278" i="3"/>
  <c r="U277" i="3"/>
  <c r="Z277" i="3" s="1"/>
  <c r="AA277" i="3" s="1"/>
  <c r="T277" i="3"/>
  <c r="R277" i="3"/>
  <c r="P277" i="3"/>
  <c r="L277" i="3"/>
  <c r="D277" i="3"/>
  <c r="C277" i="3"/>
  <c r="B277" i="3"/>
  <c r="A277" i="3"/>
  <c r="U276" i="3"/>
  <c r="Z276" i="3" s="1"/>
  <c r="AA276" i="3" s="1"/>
  <c r="T276" i="3"/>
  <c r="P276" i="3"/>
  <c r="R276" i="3" s="1"/>
  <c r="L276" i="3"/>
  <c r="D276" i="3"/>
  <c r="C276" i="3"/>
  <c r="B276" i="3"/>
  <c r="A276" i="3"/>
  <c r="U275" i="3"/>
  <c r="Z275" i="3" s="1"/>
  <c r="AA275" i="3" s="1"/>
  <c r="T275" i="3"/>
  <c r="P275" i="3"/>
  <c r="R275" i="3" s="1"/>
  <c r="L275" i="3"/>
  <c r="D275" i="3"/>
  <c r="C275" i="3"/>
  <c r="B275" i="3"/>
  <c r="A275" i="3"/>
  <c r="U274" i="3"/>
  <c r="Z274" i="3" s="1"/>
  <c r="AA274" i="3" s="1"/>
  <c r="T274" i="3"/>
  <c r="R274" i="3"/>
  <c r="P274" i="3"/>
  <c r="L274" i="3"/>
  <c r="D274" i="3"/>
  <c r="C274" i="3"/>
  <c r="B274" i="3"/>
  <c r="A274" i="3"/>
  <c r="AA273" i="3"/>
  <c r="Z273" i="3"/>
  <c r="U273" i="3"/>
  <c r="T273" i="3"/>
  <c r="R273" i="3"/>
  <c r="P273" i="3"/>
  <c r="L273" i="3"/>
  <c r="D273" i="3"/>
  <c r="C273" i="3"/>
  <c r="B273" i="3"/>
  <c r="A273" i="3"/>
  <c r="U272" i="3"/>
  <c r="Z272" i="3" s="1"/>
  <c r="AA272" i="3" s="1"/>
  <c r="T272" i="3"/>
  <c r="R272" i="3"/>
  <c r="P272" i="3"/>
  <c r="L272" i="3"/>
  <c r="D272" i="3"/>
  <c r="C272" i="3"/>
  <c r="B272" i="3"/>
  <c r="A272" i="3"/>
  <c r="U271" i="3"/>
  <c r="Z271" i="3" s="1"/>
  <c r="AA271" i="3" s="1"/>
  <c r="T271" i="3"/>
  <c r="P271" i="3"/>
  <c r="R271" i="3" s="1"/>
  <c r="L271" i="3"/>
  <c r="D271" i="3"/>
  <c r="C271" i="3"/>
  <c r="B271" i="3"/>
  <c r="A271" i="3"/>
  <c r="AA270" i="3"/>
  <c r="U270" i="3"/>
  <c r="Z270" i="3" s="1"/>
  <c r="T270" i="3"/>
  <c r="P270" i="3"/>
  <c r="R270" i="3" s="1"/>
  <c r="L270" i="3"/>
  <c r="D270" i="3"/>
  <c r="C270" i="3"/>
  <c r="B270" i="3"/>
  <c r="A270" i="3"/>
  <c r="AA269" i="3"/>
  <c r="Z269" i="3"/>
  <c r="U269" i="3"/>
  <c r="T269" i="3"/>
  <c r="P269" i="3"/>
  <c r="R269" i="3" s="1"/>
  <c r="L269" i="3"/>
  <c r="D269" i="3"/>
  <c r="C269" i="3"/>
  <c r="B269" i="3"/>
  <c r="A269" i="3"/>
  <c r="U268" i="3"/>
  <c r="Z268" i="3" s="1"/>
  <c r="AA268" i="3" s="1"/>
  <c r="T268" i="3"/>
  <c r="P268" i="3"/>
  <c r="R268" i="3" s="1"/>
  <c r="L268" i="3"/>
  <c r="D268" i="3"/>
  <c r="C268" i="3"/>
  <c r="B268" i="3"/>
  <c r="A268" i="3"/>
  <c r="Z267" i="3"/>
  <c r="AA267" i="3" s="1"/>
  <c r="U267" i="3"/>
  <c r="T267" i="3"/>
  <c r="P267" i="3"/>
  <c r="R267" i="3" s="1"/>
  <c r="L267" i="3"/>
  <c r="D267" i="3"/>
  <c r="C267" i="3"/>
  <c r="B267" i="3"/>
  <c r="A267" i="3"/>
  <c r="U266" i="3"/>
  <c r="Z266" i="3" s="1"/>
  <c r="AA266" i="3" s="1"/>
  <c r="T266" i="3"/>
  <c r="R266" i="3"/>
  <c r="P266" i="3"/>
  <c r="L266" i="3"/>
  <c r="D266" i="3"/>
  <c r="C266" i="3"/>
  <c r="B266" i="3"/>
  <c r="A266" i="3"/>
  <c r="Z265" i="3"/>
  <c r="AA265" i="3" s="1"/>
  <c r="U265" i="3"/>
  <c r="T265" i="3"/>
  <c r="P265" i="3"/>
  <c r="R265" i="3" s="1"/>
  <c r="L265" i="3"/>
  <c r="D265" i="3"/>
  <c r="C265" i="3"/>
  <c r="B265" i="3"/>
  <c r="A265" i="3"/>
  <c r="Z264" i="3"/>
  <c r="AA264" i="3" s="1"/>
  <c r="U264" i="3"/>
  <c r="T264" i="3"/>
  <c r="R264" i="3"/>
  <c r="P264" i="3"/>
  <c r="L264" i="3"/>
  <c r="D264" i="3"/>
  <c r="C264" i="3"/>
  <c r="B264" i="3"/>
  <c r="A264" i="3"/>
  <c r="U263" i="3"/>
  <c r="Z263" i="3" s="1"/>
  <c r="AA263" i="3" s="1"/>
  <c r="T263" i="3"/>
  <c r="P263" i="3"/>
  <c r="R263" i="3" s="1"/>
  <c r="L263" i="3"/>
  <c r="D263" i="3"/>
  <c r="C263" i="3"/>
  <c r="B263" i="3"/>
  <c r="A263" i="3"/>
  <c r="U262" i="3"/>
  <c r="Z262" i="3" s="1"/>
  <c r="AA262" i="3" s="1"/>
  <c r="T262" i="3"/>
  <c r="R262" i="3"/>
  <c r="P262" i="3"/>
  <c r="L262" i="3"/>
  <c r="D262" i="3"/>
  <c r="C262" i="3"/>
  <c r="B262" i="3"/>
  <c r="A262" i="3"/>
  <c r="Z261" i="3"/>
  <c r="AA261" i="3" s="1"/>
  <c r="U261" i="3"/>
  <c r="T261" i="3"/>
  <c r="P261" i="3"/>
  <c r="R261" i="3" s="1"/>
  <c r="L261" i="3"/>
  <c r="D261" i="3"/>
  <c r="C261" i="3"/>
  <c r="B261" i="3"/>
  <c r="A261" i="3"/>
  <c r="Z260" i="3"/>
  <c r="AA260" i="3" s="1"/>
  <c r="U260" i="3"/>
  <c r="T260" i="3"/>
  <c r="R260" i="3"/>
  <c r="P260" i="3"/>
  <c r="L260" i="3"/>
  <c r="D260" i="3"/>
  <c r="C260" i="3"/>
  <c r="B260" i="3"/>
  <c r="A260" i="3"/>
  <c r="Z259" i="3"/>
  <c r="AA259" i="3" s="1"/>
  <c r="U259" i="3"/>
  <c r="T259" i="3"/>
  <c r="P259" i="3"/>
  <c r="R259" i="3" s="1"/>
  <c r="L259" i="3"/>
  <c r="D259" i="3"/>
  <c r="C259" i="3"/>
  <c r="B259" i="3"/>
  <c r="A259" i="3"/>
  <c r="U258" i="3"/>
  <c r="Z258" i="3" s="1"/>
  <c r="AA258" i="3" s="1"/>
  <c r="T258" i="3"/>
  <c r="R258" i="3"/>
  <c r="P258" i="3"/>
  <c r="L258" i="3"/>
  <c r="D258" i="3"/>
  <c r="C258" i="3"/>
  <c r="B258" i="3"/>
  <c r="A258" i="3"/>
  <c r="U257" i="3"/>
  <c r="Z257" i="3" s="1"/>
  <c r="AA257" i="3" s="1"/>
  <c r="T257" i="3"/>
  <c r="R257" i="3"/>
  <c r="P257" i="3"/>
  <c r="L257" i="3"/>
  <c r="D257" i="3"/>
  <c r="C257" i="3"/>
  <c r="B257" i="3"/>
  <c r="A257" i="3"/>
  <c r="U256" i="3"/>
  <c r="Z256" i="3" s="1"/>
  <c r="AA256" i="3" s="1"/>
  <c r="T256" i="3"/>
  <c r="P256" i="3"/>
  <c r="R256" i="3" s="1"/>
  <c r="L256" i="3"/>
  <c r="D256" i="3"/>
  <c r="C256" i="3"/>
  <c r="B256" i="3"/>
  <c r="A256" i="3"/>
  <c r="AA255" i="3"/>
  <c r="U255" i="3"/>
  <c r="Z255" i="3" s="1"/>
  <c r="T255" i="3"/>
  <c r="P255" i="3"/>
  <c r="R255" i="3" s="1"/>
  <c r="L255" i="3"/>
  <c r="D255" i="3"/>
  <c r="C255" i="3"/>
  <c r="B255" i="3"/>
  <c r="A255" i="3"/>
  <c r="AA254" i="3"/>
  <c r="Z254" i="3"/>
  <c r="U254" i="3"/>
  <c r="T254" i="3"/>
  <c r="R254" i="3"/>
  <c r="P254" i="3"/>
  <c r="L254" i="3"/>
  <c r="D254" i="3"/>
  <c r="C254" i="3"/>
  <c r="B254" i="3"/>
  <c r="A254" i="3"/>
  <c r="AA253" i="3"/>
  <c r="Z253" i="3"/>
  <c r="U253" i="3"/>
  <c r="T253" i="3"/>
  <c r="R253" i="3"/>
  <c r="P253" i="3"/>
  <c r="L253" i="3"/>
  <c r="D253" i="3"/>
  <c r="C253" i="3"/>
  <c r="B253" i="3"/>
  <c r="A253" i="3"/>
  <c r="U252" i="3"/>
  <c r="Z252" i="3" s="1"/>
  <c r="AA252" i="3" s="1"/>
  <c r="T252" i="3"/>
  <c r="R252" i="3"/>
  <c r="P252" i="3"/>
  <c r="L252" i="3"/>
  <c r="D252" i="3"/>
  <c r="C252" i="3"/>
  <c r="B252" i="3"/>
  <c r="A252" i="3"/>
  <c r="U251" i="3"/>
  <c r="Z251" i="3" s="1"/>
  <c r="AA251" i="3" s="1"/>
  <c r="T251" i="3"/>
  <c r="P251" i="3"/>
  <c r="R251" i="3" s="1"/>
  <c r="L251" i="3"/>
  <c r="D251" i="3"/>
  <c r="C251" i="3"/>
  <c r="B251" i="3"/>
  <c r="A251" i="3"/>
  <c r="AA250" i="3"/>
  <c r="U250" i="3"/>
  <c r="Z250" i="3" s="1"/>
  <c r="T250" i="3"/>
  <c r="P250" i="3"/>
  <c r="R250" i="3" s="1"/>
  <c r="L250" i="3"/>
  <c r="D250" i="3"/>
  <c r="C250" i="3"/>
  <c r="B250" i="3"/>
  <c r="A250" i="3"/>
  <c r="AA249" i="3"/>
  <c r="Z249" i="3"/>
  <c r="U249" i="3"/>
  <c r="T249" i="3"/>
  <c r="P249" i="3"/>
  <c r="R249" i="3" s="1"/>
  <c r="L249" i="3"/>
  <c r="D249" i="3"/>
  <c r="C249" i="3"/>
  <c r="B249" i="3"/>
  <c r="A249" i="3"/>
  <c r="U248" i="3"/>
  <c r="Z248" i="3" s="1"/>
  <c r="AA248" i="3" s="1"/>
  <c r="T248" i="3"/>
  <c r="R248" i="3"/>
  <c r="P248" i="3"/>
  <c r="L248" i="3"/>
  <c r="D248" i="3"/>
  <c r="C248" i="3"/>
  <c r="B248" i="3"/>
  <c r="A248" i="3"/>
  <c r="Z247" i="3"/>
  <c r="AA247" i="3" s="1"/>
  <c r="U247" i="3"/>
  <c r="T247" i="3"/>
  <c r="R247" i="3"/>
  <c r="P247" i="3"/>
  <c r="L247" i="3"/>
  <c r="D247" i="3"/>
  <c r="C247" i="3"/>
  <c r="B247" i="3"/>
  <c r="A247" i="3"/>
  <c r="U246" i="3"/>
  <c r="Z246" i="3" s="1"/>
  <c r="AA246" i="3" s="1"/>
  <c r="T246" i="3"/>
  <c r="R246" i="3"/>
  <c r="P246" i="3"/>
  <c r="L246" i="3"/>
  <c r="D246" i="3"/>
  <c r="C246" i="3"/>
  <c r="B246" i="3"/>
  <c r="A246" i="3"/>
  <c r="Z245" i="3"/>
  <c r="AA245" i="3" s="1"/>
  <c r="U245" i="3"/>
  <c r="T245" i="3"/>
  <c r="P245" i="3"/>
  <c r="R245" i="3" s="1"/>
  <c r="L245" i="3"/>
  <c r="D245" i="3"/>
  <c r="C245" i="3"/>
  <c r="B245" i="3"/>
  <c r="A245" i="3"/>
  <c r="Z244" i="3"/>
  <c r="AA244" i="3" s="1"/>
  <c r="U244" i="3"/>
  <c r="T244" i="3"/>
  <c r="R244" i="3"/>
  <c r="P244" i="3"/>
  <c r="L244" i="3"/>
  <c r="D244" i="3"/>
  <c r="C244" i="3"/>
  <c r="B244" i="3"/>
  <c r="A244" i="3"/>
  <c r="U243" i="3"/>
  <c r="Z243" i="3" s="1"/>
  <c r="AA243" i="3" s="1"/>
  <c r="T243" i="3"/>
  <c r="P243" i="3"/>
  <c r="R243" i="3" s="1"/>
  <c r="L243" i="3"/>
  <c r="D243" i="3"/>
  <c r="C243" i="3"/>
  <c r="B243" i="3"/>
  <c r="A243" i="3"/>
  <c r="U242" i="3"/>
  <c r="Z242" i="3" s="1"/>
  <c r="AA242" i="3" s="1"/>
  <c r="T242" i="3"/>
  <c r="R242" i="3"/>
  <c r="P242" i="3"/>
  <c r="L242" i="3"/>
  <c r="D242" i="3"/>
  <c r="C242" i="3"/>
  <c r="B242" i="3"/>
  <c r="A242" i="3"/>
  <c r="Z241" i="3"/>
  <c r="AA241" i="3" s="1"/>
  <c r="U241" i="3"/>
  <c r="T241" i="3"/>
  <c r="P241" i="3"/>
  <c r="R241" i="3" s="1"/>
  <c r="L241" i="3"/>
  <c r="D241" i="3"/>
  <c r="C241" i="3"/>
  <c r="B241" i="3"/>
  <c r="A241" i="3"/>
  <c r="Z240" i="3"/>
  <c r="AA240" i="3" s="1"/>
  <c r="U240" i="3"/>
  <c r="T240" i="3"/>
  <c r="R240" i="3"/>
  <c r="P240" i="3"/>
  <c r="L240" i="3"/>
  <c r="D240" i="3"/>
  <c r="C240" i="3"/>
  <c r="B240" i="3"/>
  <c r="A240" i="3"/>
  <c r="Z239" i="3"/>
  <c r="AA239" i="3" s="1"/>
  <c r="U239" i="3"/>
  <c r="T239" i="3"/>
  <c r="P239" i="3"/>
  <c r="R239" i="3" s="1"/>
  <c r="L239" i="3"/>
  <c r="D239" i="3"/>
  <c r="C239" i="3"/>
  <c r="B239" i="3"/>
  <c r="A239" i="3"/>
  <c r="U238" i="3"/>
  <c r="Z238" i="3" s="1"/>
  <c r="AA238" i="3" s="1"/>
  <c r="T238" i="3"/>
  <c r="R238" i="3"/>
  <c r="P238" i="3"/>
  <c r="L238" i="3"/>
  <c r="D238" i="3"/>
  <c r="C238" i="3"/>
  <c r="B238" i="3"/>
  <c r="A238" i="3"/>
  <c r="U237" i="3"/>
  <c r="Z237" i="3" s="1"/>
  <c r="AA237" i="3" s="1"/>
  <c r="T237" i="3"/>
  <c r="R237" i="3"/>
  <c r="P237" i="3"/>
  <c r="L237" i="3"/>
  <c r="D237" i="3"/>
  <c r="C237" i="3"/>
  <c r="B237" i="3"/>
  <c r="A237" i="3"/>
  <c r="U236" i="3"/>
  <c r="Z236" i="3" s="1"/>
  <c r="AA236" i="3" s="1"/>
  <c r="T236" i="3"/>
  <c r="P236" i="3"/>
  <c r="R236" i="3" s="1"/>
  <c r="L236" i="3"/>
  <c r="D236" i="3"/>
  <c r="C236" i="3"/>
  <c r="B236" i="3"/>
  <c r="A236" i="3"/>
  <c r="AA235" i="3"/>
  <c r="Z235" i="3"/>
  <c r="U235" i="3"/>
  <c r="T235" i="3"/>
  <c r="P235" i="3"/>
  <c r="R235" i="3" s="1"/>
  <c r="L235" i="3"/>
  <c r="D235" i="3"/>
  <c r="C235" i="3"/>
  <c r="B235" i="3"/>
  <c r="A235" i="3"/>
  <c r="AA234" i="3"/>
  <c r="Z234" i="3"/>
  <c r="U234" i="3"/>
  <c r="T234" i="3"/>
  <c r="R234" i="3"/>
  <c r="P234" i="3"/>
  <c r="L234" i="3"/>
  <c r="D234" i="3"/>
  <c r="C234" i="3"/>
  <c r="B234" i="3"/>
  <c r="A234" i="3"/>
  <c r="AA233" i="3"/>
  <c r="Z233" i="3"/>
  <c r="U233" i="3"/>
  <c r="T233" i="3"/>
  <c r="R233" i="3"/>
  <c r="P233" i="3"/>
  <c r="L233" i="3"/>
  <c r="D233" i="3"/>
  <c r="C233" i="3"/>
  <c r="B233" i="3"/>
  <c r="A233" i="3"/>
  <c r="U232" i="3"/>
  <c r="Z232" i="3" s="1"/>
  <c r="AA232" i="3" s="1"/>
  <c r="T232" i="3"/>
  <c r="R232" i="3"/>
  <c r="P232" i="3"/>
  <c r="L232" i="3"/>
  <c r="D232" i="3"/>
  <c r="C232" i="3"/>
  <c r="B232" i="3"/>
  <c r="A232" i="3"/>
  <c r="Z231" i="3"/>
  <c r="AA231" i="3" s="1"/>
  <c r="U231" i="3"/>
  <c r="T231" i="3"/>
  <c r="P231" i="3"/>
  <c r="R231" i="3" s="1"/>
  <c r="L231" i="3"/>
  <c r="D231" i="3"/>
  <c r="C231" i="3"/>
  <c r="B231" i="3"/>
  <c r="A231" i="3"/>
  <c r="AA230" i="3"/>
  <c r="U230" i="3"/>
  <c r="Z230" i="3" s="1"/>
  <c r="T230" i="3"/>
  <c r="P230" i="3"/>
  <c r="R230" i="3" s="1"/>
  <c r="L230" i="3"/>
  <c r="D230" i="3"/>
  <c r="C230" i="3"/>
  <c r="B230" i="3"/>
  <c r="A230" i="3"/>
  <c r="AA229" i="3"/>
  <c r="Z229" i="3"/>
  <c r="U229" i="3"/>
  <c r="T229" i="3"/>
  <c r="P229" i="3"/>
  <c r="R229" i="3" s="1"/>
  <c r="L229" i="3"/>
  <c r="D229" i="3"/>
  <c r="C229" i="3"/>
  <c r="B229" i="3"/>
  <c r="A229" i="3"/>
  <c r="U228" i="3"/>
  <c r="Z228" i="3" s="1"/>
  <c r="AA228" i="3" s="1"/>
  <c r="T228" i="3"/>
  <c r="P228" i="3"/>
  <c r="R228" i="3" s="1"/>
  <c r="L228" i="3"/>
  <c r="D228" i="3"/>
  <c r="C228" i="3"/>
  <c r="B228" i="3"/>
  <c r="A228" i="3"/>
  <c r="Z227" i="3"/>
  <c r="AA227" i="3" s="1"/>
  <c r="U227" i="3"/>
  <c r="T227" i="3"/>
  <c r="R227" i="3"/>
  <c r="P227" i="3"/>
  <c r="L227" i="3"/>
  <c r="D227" i="3"/>
  <c r="C227" i="3"/>
  <c r="B227" i="3"/>
  <c r="A227" i="3"/>
  <c r="U226" i="3"/>
  <c r="Z226" i="3" s="1"/>
  <c r="AA226" i="3" s="1"/>
  <c r="T226" i="3"/>
  <c r="R226" i="3"/>
  <c r="P226" i="3"/>
  <c r="L226" i="3"/>
  <c r="D226" i="3"/>
  <c r="C226" i="3"/>
  <c r="B226" i="3"/>
  <c r="A226" i="3"/>
  <c r="Z225" i="3"/>
  <c r="AA225" i="3" s="1"/>
  <c r="U225" i="3"/>
  <c r="T225" i="3"/>
  <c r="P225" i="3"/>
  <c r="R225" i="3" s="1"/>
  <c r="L225" i="3"/>
  <c r="D225" i="3"/>
  <c r="C225" i="3"/>
  <c r="B225" i="3"/>
  <c r="A225" i="3"/>
  <c r="Z224" i="3"/>
  <c r="AA224" i="3" s="1"/>
  <c r="U224" i="3"/>
  <c r="T224" i="3"/>
  <c r="P224" i="3"/>
  <c r="R224" i="3" s="1"/>
  <c r="L224" i="3"/>
  <c r="D224" i="3"/>
  <c r="C224" i="3"/>
  <c r="B224" i="3"/>
  <c r="A224" i="3"/>
  <c r="U223" i="3"/>
  <c r="Z223" i="3" s="1"/>
  <c r="AA223" i="3" s="1"/>
  <c r="T223" i="3"/>
  <c r="P223" i="3"/>
  <c r="R223" i="3" s="1"/>
  <c r="L223" i="3"/>
  <c r="D223" i="3"/>
  <c r="C223" i="3"/>
  <c r="B223" i="3"/>
  <c r="A223" i="3"/>
  <c r="U222" i="3"/>
  <c r="Z222" i="3" s="1"/>
  <c r="AA222" i="3" s="1"/>
  <c r="T222" i="3"/>
  <c r="R222" i="3"/>
  <c r="P222" i="3"/>
  <c r="L222" i="3"/>
  <c r="D222" i="3"/>
  <c r="C222" i="3"/>
  <c r="B222" i="3"/>
  <c r="A222" i="3"/>
  <c r="Z221" i="3"/>
  <c r="AA221" i="3" s="1"/>
  <c r="U221" i="3"/>
  <c r="T221" i="3"/>
  <c r="P221" i="3"/>
  <c r="R221" i="3" s="1"/>
  <c r="L221" i="3"/>
  <c r="D221" i="3"/>
  <c r="C221" i="3"/>
  <c r="B221" i="3"/>
  <c r="A221" i="3"/>
  <c r="AA220" i="3"/>
  <c r="Z220" i="3"/>
  <c r="U220" i="3"/>
  <c r="T220" i="3"/>
  <c r="R220" i="3"/>
  <c r="P220" i="3"/>
  <c r="L220" i="3"/>
  <c r="D220" i="3"/>
  <c r="C220" i="3"/>
  <c r="B220" i="3"/>
  <c r="A220" i="3"/>
  <c r="Z219" i="3"/>
  <c r="AA219" i="3" s="1"/>
  <c r="U219" i="3"/>
  <c r="T219" i="3"/>
  <c r="R219" i="3"/>
  <c r="P219" i="3"/>
  <c r="L219" i="3"/>
  <c r="D219" i="3"/>
  <c r="C219" i="3"/>
  <c r="B219" i="3"/>
  <c r="A219" i="3"/>
  <c r="U218" i="3"/>
  <c r="Z218" i="3" s="1"/>
  <c r="AA218" i="3" s="1"/>
  <c r="T218" i="3"/>
  <c r="R218" i="3"/>
  <c r="P218" i="3"/>
  <c r="L218" i="3"/>
  <c r="D218" i="3"/>
  <c r="C218" i="3"/>
  <c r="B218" i="3"/>
  <c r="A218" i="3"/>
  <c r="U217" i="3"/>
  <c r="Z217" i="3" s="1"/>
  <c r="AA217" i="3" s="1"/>
  <c r="T217" i="3"/>
  <c r="R217" i="3"/>
  <c r="P217" i="3"/>
  <c r="L217" i="3"/>
  <c r="D217" i="3"/>
  <c r="C217" i="3"/>
  <c r="B217" i="3"/>
  <c r="A217" i="3"/>
  <c r="U216" i="3"/>
  <c r="Z216" i="3" s="1"/>
  <c r="AA216" i="3" s="1"/>
  <c r="T216" i="3"/>
  <c r="P216" i="3"/>
  <c r="R216" i="3" s="1"/>
  <c r="L216" i="3"/>
  <c r="D216" i="3"/>
  <c r="C216" i="3"/>
  <c r="B216" i="3"/>
  <c r="A216" i="3"/>
  <c r="Z215" i="3"/>
  <c r="AA215" i="3" s="1"/>
  <c r="U215" i="3"/>
  <c r="T215" i="3"/>
  <c r="P215" i="3"/>
  <c r="R215" i="3" s="1"/>
  <c r="L215" i="3"/>
  <c r="D215" i="3"/>
  <c r="C215" i="3"/>
  <c r="B215" i="3"/>
  <c r="A215" i="3"/>
  <c r="AA214" i="3"/>
  <c r="Z214" i="3"/>
  <c r="U214" i="3"/>
  <c r="T214" i="3"/>
  <c r="R214" i="3"/>
  <c r="P214" i="3"/>
  <c r="L214" i="3"/>
  <c r="D214" i="3"/>
  <c r="C214" i="3"/>
  <c r="B214" i="3"/>
  <c r="A214" i="3"/>
  <c r="AA213" i="3"/>
  <c r="Z213" i="3"/>
  <c r="U213" i="3"/>
  <c r="T213" i="3"/>
  <c r="R213" i="3"/>
  <c r="P213" i="3"/>
  <c r="L213" i="3"/>
  <c r="D213" i="3"/>
  <c r="C213" i="3"/>
  <c r="B213" i="3"/>
  <c r="A213" i="3"/>
  <c r="U212" i="3"/>
  <c r="Z212" i="3" s="1"/>
  <c r="AA212" i="3" s="1"/>
  <c r="T212" i="3"/>
  <c r="R212" i="3"/>
  <c r="P212" i="3"/>
  <c r="L212" i="3"/>
  <c r="D212" i="3"/>
  <c r="C212" i="3"/>
  <c r="B212" i="3"/>
  <c r="A212" i="3"/>
  <c r="Z211" i="3"/>
  <c r="AA211" i="3" s="1"/>
  <c r="U211" i="3"/>
  <c r="T211" i="3"/>
  <c r="P211" i="3"/>
  <c r="R211" i="3" s="1"/>
  <c r="L211" i="3"/>
  <c r="D211" i="3"/>
  <c r="C211" i="3"/>
  <c r="B211" i="3"/>
  <c r="A211" i="3"/>
  <c r="AA210" i="3"/>
  <c r="U210" i="3"/>
  <c r="Z210" i="3" s="1"/>
  <c r="T210" i="3"/>
  <c r="P210" i="3"/>
  <c r="R210" i="3" s="1"/>
  <c r="L210" i="3"/>
  <c r="D210" i="3"/>
  <c r="C210" i="3"/>
  <c r="B210" i="3"/>
  <c r="A210" i="3"/>
  <c r="AA209" i="3"/>
  <c r="Z209" i="3"/>
  <c r="U209" i="3"/>
  <c r="T209" i="3"/>
  <c r="P209" i="3"/>
  <c r="R209" i="3" s="1"/>
  <c r="L209" i="3"/>
  <c r="D209" i="3"/>
  <c r="C209" i="3"/>
  <c r="B209" i="3"/>
  <c r="A209" i="3"/>
  <c r="U208" i="3"/>
  <c r="Z208" i="3" s="1"/>
  <c r="AA208" i="3" s="1"/>
  <c r="T208" i="3"/>
  <c r="P208" i="3"/>
  <c r="R208" i="3" s="1"/>
  <c r="L208" i="3"/>
  <c r="D208" i="3"/>
  <c r="C208" i="3"/>
  <c r="B208" i="3"/>
  <c r="A208" i="3"/>
  <c r="Z207" i="3"/>
  <c r="AA207" i="3" s="1"/>
  <c r="U207" i="3"/>
  <c r="T207" i="3"/>
  <c r="R207" i="3"/>
  <c r="P207" i="3"/>
  <c r="L207" i="3"/>
  <c r="D207" i="3"/>
  <c r="C207" i="3"/>
  <c r="B207" i="3"/>
  <c r="A207" i="3"/>
  <c r="U206" i="3"/>
  <c r="Z206" i="3" s="1"/>
  <c r="AA206" i="3" s="1"/>
  <c r="T206" i="3"/>
  <c r="R206" i="3"/>
  <c r="P206" i="3"/>
  <c r="L206" i="3"/>
  <c r="D206" i="3"/>
  <c r="C206" i="3"/>
  <c r="B206" i="3"/>
  <c r="A206" i="3"/>
  <c r="Z205" i="3"/>
  <c r="AA205" i="3" s="1"/>
  <c r="U205" i="3"/>
  <c r="T205" i="3"/>
  <c r="P205" i="3"/>
  <c r="R205" i="3" s="1"/>
  <c r="L205" i="3"/>
  <c r="D205" i="3"/>
  <c r="C205" i="3"/>
  <c r="B205" i="3"/>
  <c r="A205" i="3"/>
  <c r="Z204" i="3"/>
  <c r="AA204" i="3" s="1"/>
  <c r="U204" i="3"/>
  <c r="T204" i="3"/>
  <c r="P204" i="3"/>
  <c r="R204" i="3" s="1"/>
  <c r="L204" i="3"/>
  <c r="D204" i="3"/>
  <c r="C204" i="3"/>
  <c r="B204" i="3"/>
  <c r="A204" i="3"/>
  <c r="U203" i="3"/>
  <c r="Z203" i="3" s="1"/>
  <c r="AA203" i="3" s="1"/>
  <c r="T203" i="3"/>
  <c r="P203" i="3"/>
  <c r="R203" i="3" s="1"/>
  <c r="L203" i="3"/>
  <c r="D203" i="3"/>
  <c r="C203" i="3"/>
  <c r="B203" i="3"/>
  <c r="A203" i="3"/>
  <c r="U202" i="3"/>
  <c r="Z202" i="3" s="1"/>
  <c r="AA202" i="3" s="1"/>
  <c r="T202" i="3"/>
  <c r="R202" i="3"/>
  <c r="P202" i="3"/>
  <c r="L202" i="3"/>
  <c r="D202" i="3"/>
  <c r="C202" i="3"/>
  <c r="B202" i="3"/>
  <c r="A202" i="3"/>
  <c r="Z201" i="3"/>
  <c r="AA201" i="3" s="1"/>
  <c r="U201" i="3"/>
  <c r="T201" i="3"/>
  <c r="P201" i="3"/>
  <c r="R201" i="3" s="1"/>
  <c r="L201" i="3"/>
  <c r="D201" i="3"/>
  <c r="C201" i="3"/>
  <c r="B201" i="3"/>
  <c r="A201" i="3"/>
  <c r="AA200" i="3"/>
  <c r="Z200" i="3"/>
  <c r="U200" i="3"/>
  <c r="T200" i="3"/>
  <c r="R200" i="3"/>
  <c r="P200" i="3"/>
  <c r="L200" i="3"/>
  <c r="D200" i="3"/>
  <c r="C200" i="3"/>
  <c r="B200" i="3"/>
  <c r="A200" i="3"/>
  <c r="Z199" i="3"/>
  <c r="AA199" i="3" s="1"/>
  <c r="U199" i="3"/>
  <c r="T199" i="3"/>
  <c r="R199" i="3"/>
  <c r="P199" i="3"/>
  <c r="L199" i="3"/>
  <c r="D199" i="3"/>
  <c r="C199" i="3"/>
  <c r="B199" i="3"/>
  <c r="A199" i="3"/>
  <c r="U198" i="3"/>
  <c r="Z198" i="3" s="1"/>
  <c r="AA198" i="3" s="1"/>
  <c r="T198" i="3"/>
  <c r="R198" i="3"/>
  <c r="P198" i="3"/>
  <c r="L198" i="3"/>
  <c r="D198" i="3"/>
  <c r="C198" i="3"/>
  <c r="B198" i="3"/>
  <c r="A198" i="3"/>
  <c r="U197" i="3"/>
  <c r="Z197" i="3" s="1"/>
  <c r="AA197" i="3" s="1"/>
  <c r="T197" i="3"/>
  <c r="R197" i="3"/>
  <c r="P197" i="3"/>
  <c r="L197" i="3"/>
  <c r="D197" i="3"/>
  <c r="C197" i="3"/>
  <c r="B197" i="3"/>
  <c r="A197" i="3"/>
  <c r="U196" i="3"/>
  <c r="Z196" i="3" s="1"/>
  <c r="AA196" i="3" s="1"/>
  <c r="T196" i="3"/>
  <c r="P196" i="3"/>
  <c r="R196" i="3" s="1"/>
  <c r="L196" i="3"/>
  <c r="D196" i="3"/>
  <c r="C196" i="3"/>
  <c r="B196" i="3"/>
  <c r="A196" i="3"/>
  <c r="Z195" i="3"/>
  <c r="AA195" i="3" s="1"/>
  <c r="U195" i="3"/>
  <c r="T195" i="3"/>
  <c r="P195" i="3"/>
  <c r="R195" i="3" s="1"/>
  <c r="L195" i="3"/>
  <c r="D195" i="3"/>
  <c r="C195" i="3"/>
  <c r="B195" i="3"/>
  <c r="A195" i="3"/>
  <c r="AA194" i="3"/>
  <c r="Z194" i="3"/>
  <c r="U194" i="3"/>
  <c r="T194" i="3"/>
  <c r="R194" i="3"/>
  <c r="P194" i="3"/>
  <c r="L194" i="3"/>
  <c r="D194" i="3"/>
  <c r="C194" i="3"/>
  <c r="B194" i="3"/>
  <c r="A194" i="3"/>
  <c r="AA193" i="3"/>
  <c r="Z193" i="3"/>
  <c r="U193" i="3"/>
  <c r="T193" i="3"/>
  <c r="R193" i="3"/>
  <c r="P193" i="3"/>
  <c r="L193" i="3"/>
  <c r="D193" i="3"/>
  <c r="C193" i="3"/>
  <c r="B193" i="3"/>
  <c r="A193" i="3"/>
  <c r="U192" i="3"/>
  <c r="Z192" i="3" s="1"/>
  <c r="AA192" i="3" s="1"/>
  <c r="T192" i="3"/>
  <c r="R192" i="3"/>
  <c r="P192" i="3"/>
  <c r="L192" i="3"/>
  <c r="D192" i="3"/>
  <c r="C192" i="3"/>
  <c r="B192" i="3"/>
  <c r="A192" i="3"/>
  <c r="Z191" i="3"/>
  <c r="AA191" i="3" s="1"/>
  <c r="U191" i="3"/>
  <c r="T191" i="3"/>
  <c r="P191" i="3"/>
  <c r="R191" i="3" s="1"/>
  <c r="L191" i="3"/>
  <c r="D191" i="3"/>
  <c r="C191" i="3"/>
  <c r="B191" i="3"/>
  <c r="A191" i="3"/>
  <c r="AA190" i="3"/>
  <c r="U190" i="3"/>
  <c r="Z190" i="3" s="1"/>
  <c r="T190" i="3"/>
  <c r="P190" i="3"/>
  <c r="R190" i="3" s="1"/>
  <c r="L190" i="3"/>
  <c r="D190" i="3"/>
  <c r="C190" i="3"/>
  <c r="B190" i="3"/>
  <c r="A190" i="3"/>
  <c r="AA189" i="3"/>
  <c r="Z189" i="3"/>
  <c r="U189" i="3"/>
  <c r="T189" i="3"/>
  <c r="P189" i="3"/>
  <c r="R189" i="3" s="1"/>
  <c r="L189" i="3"/>
  <c r="D189" i="3"/>
  <c r="C189" i="3"/>
  <c r="B189" i="3"/>
  <c r="A189" i="3"/>
  <c r="U188" i="3"/>
  <c r="Z188" i="3" s="1"/>
  <c r="AA188" i="3" s="1"/>
  <c r="T188" i="3"/>
  <c r="P188" i="3"/>
  <c r="R188" i="3" s="1"/>
  <c r="L188" i="3"/>
  <c r="D188" i="3"/>
  <c r="C188" i="3"/>
  <c r="B188" i="3"/>
  <c r="A188" i="3"/>
  <c r="Z187" i="3"/>
  <c r="AA187" i="3" s="1"/>
  <c r="U187" i="3"/>
  <c r="T187" i="3"/>
  <c r="R187" i="3"/>
  <c r="P187" i="3"/>
  <c r="L187" i="3"/>
  <c r="D187" i="3"/>
  <c r="C187" i="3"/>
  <c r="B187" i="3"/>
  <c r="A187" i="3"/>
  <c r="Z186" i="3"/>
  <c r="AA186" i="3" s="1"/>
  <c r="U186" i="3"/>
  <c r="T186" i="3"/>
  <c r="R186" i="3"/>
  <c r="P186" i="3"/>
  <c r="L186" i="3"/>
  <c r="D186" i="3"/>
  <c r="C186" i="3"/>
  <c r="B186" i="3"/>
  <c r="A186" i="3"/>
  <c r="Z185" i="3"/>
  <c r="AA185" i="3" s="1"/>
  <c r="U185" i="3"/>
  <c r="T185" i="3"/>
  <c r="P185" i="3"/>
  <c r="R185" i="3" s="1"/>
  <c r="L185" i="3"/>
  <c r="D185" i="3"/>
  <c r="C185" i="3"/>
  <c r="B185" i="3"/>
  <c r="A185" i="3"/>
  <c r="AA184" i="3"/>
  <c r="Z184" i="3"/>
  <c r="U184" i="3"/>
  <c r="T184" i="3"/>
  <c r="P184" i="3"/>
  <c r="R184" i="3" s="1"/>
  <c r="L184" i="3"/>
  <c r="D184" i="3"/>
  <c r="C184" i="3"/>
  <c r="B184" i="3"/>
  <c r="A184" i="3"/>
  <c r="U183" i="3"/>
  <c r="Z183" i="3" s="1"/>
  <c r="AA183" i="3" s="1"/>
  <c r="T183" i="3"/>
  <c r="P183" i="3"/>
  <c r="R183" i="3" s="1"/>
  <c r="L183" i="3"/>
  <c r="D183" i="3"/>
  <c r="C183" i="3"/>
  <c r="B183" i="3"/>
  <c r="A183" i="3"/>
  <c r="U182" i="3"/>
  <c r="Z182" i="3" s="1"/>
  <c r="AA182" i="3" s="1"/>
  <c r="T182" i="3"/>
  <c r="R182" i="3"/>
  <c r="P182" i="3"/>
  <c r="L182" i="3"/>
  <c r="D182" i="3"/>
  <c r="C182" i="3"/>
  <c r="B182" i="3"/>
  <c r="A182" i="3"/>
  <c r="Z181" i="3"/>
  <c r="AA181" i="3" s="1"/>
  <c r="U181" i="3"/>
  <c r="T181" i="3"/>
  <c r="P181" i="3"/>
  <c r="R181" i="3" s="1"/>
  <c r="L181" i="3"/>
  <c r="D181" i="3"/>
  <c r="C181" i="3"/>
  <c r="B181" i="3"/>
  <c r="A181" i="3"/>
  <c r="Z180" i="3"/>
  <c r="AA180" i="3" s="1"/>
  <c r="U180" i="3"/>
  <c r="T180" i="3"/>
  <c r="R180" i="3"/>
  <c r="P180" i="3"/>
  <c r="L180" i="3"/>
  <c r="D180" i="3"/>
  <c r="C180" i="3"/>
  <c r="B180" i="3"/>
  <c r="A180" i="3"/>
  <c r="Z179" i="3"/>
  <c r="AA179" i="3" s="1"/>
  <c r="U179" i="3"/>
  <c r="T179" i="3"/>
  <c r="P179" i="3"/>
  <c r="R179" i="3" s="1"/>
  <c r="L179" i="3"/>
  <c r="D179" i="3"/>
  <c r="C179" i="3"/>
  <c r="B179" i="3"/>
  <c r="A179" i="3"/>
  <c r="U178" i="3"/>
  <c r="Z178" i="3" s="1"/>
  <c r="AA178" i="3" s="1"/>
  <c r="T178" i="3"/>
  <c r="R178" i="3"/>
  <c r="P178" i="3"/>
  <c r="L178" i="3"/>
  <c r="D178" i="3"/>
  <c r="C178" i="3"/>
  <c r="B178" i="3"/>
  <c r="A178" i="3"/>
  <c r="U177" i="3"/>
  <c r="Z177" i="3" s="1"/>
  <c r="AA177" i="3" s="1"/>
  <c r="T177" i="3"/>
  <c r="R177" i="3"/>
  <c r="P177" i="3"/>
  <c r="L177" i="3"/>
  <c r="D177" i="3"/>
  <c r="C177" i="3"/>
  <c r="B177" i="3"/>
  <c r="A177" i="3"/>
  <c r="U176" i="3"/>
  <c r="Z176" i="3" s="1"/>
  <c r="AA176" i="3" s="1"/>
  <c r="T176" i="3"/>
  <c r="P176" i="3"/>
  <c r="R176" i="3" s="1"/>
  <c r="L176" i="3"/>
  <c r="D176" i="3"/>
  <c r="C176" i="3"/>
  <c r="B176" i="3"/>
  <c r="A176" i="3"/>
  <c r="U175" i="3"/>
  <c r="Z175" i="3" s="1"/>
  <c r="AA175" i="3" s="1"/>
  <c r="T175" i="3"/>
  <c r="P175" i="3"/>
  <c r="R175" i="3" s="1"/>
  <c r="L175" i="3"/>
  <c r="D175" i="3"/>
  <c r="C175" i="3"/>
  <c r="B175" i="3"/>
  <c r="A175" i="3"/>
  <c r="AA174" i="3"/>
  <c r="Z174" i="3"/>
  <c r="U174" i="3"/>
  <c r="T174" i="3"/>
  <c r="R174" i="3"/>
  <c r="P174" i="3"/>
  <c r="L174" i="3"/>
  <c r="D174" i="3"/>
  <c r="C174" i="3"/>
  <c r="B174" i="3"/>
  <c r="A174" i="3"/>
  <c r="AA173" i="3"/>
  <c r="Z173" i="3"/>
  <c r="U173" i="3"/>
  <c r="T173" i="3"/>
  <c r="R173" i="3"/>
  <c r="P173" i="3"/>
  <c r="L173" i="3"/>
  <c r="D173" i="3"/>
  <c r="C173" i="3"/>
  <c r="B173" i="3"/>
  <c r="A173" i="3"/>
  <c r="U172" i="3"/>
  <c r="Z172" i="3" s="1"/>
  <c r="AA172" i="3" s="1"/>
  <c r="T172" i="3"/>
  <c r="R172" i="3"/>
  <c r="P172" i="3"/>
  <c r="L172" i="3"/>
  <c r="D172" i="3"/>
  <c r="C172" i="3"/>
  <c r="B172" i="3"/>
  <c r="A172" i="3"/>
  <c r="U171" i="3"/>
  <c r="Z171" i="3" s="1"/>
  <c r="AA171" i="3" s="1"/>
  <c r="T171" i="3"/>
  <c r="P171" i="3"/>
  <c r="R171" i="3" s="1"/>
  <c r="L171" i="3"/>
  <c r="D171" i="3"/>
  <c r="C171" i="3"/>
  <c r="B171" i="3"/>
  <c r="A171" i="3"/>
  <c r="AA170" i="3"/>
  <c r="U170" i="3"/>
  <c r="Z170" i="3" s="1"/>
  <c r="T170" i="3"/>
  <c r="P170" i="3"/>
  <c r="R170" i="3" s="1"/>
  <c r="L170" i="3"/>
  <c r="D170" i="3"/>
  <c r="C170" i="3"/>
  <c r="B170" i="3"/>
  <c r="A170" i="3"/>
  <c r="AA169" i="3"/>
  <c r="Z169" i="3"/>
  <c r="U169" i="3"/>
  <c r="T169" i="3"/>
  <c r="P169" i="3"/>
  <c r="R169" i="3" s="1"/>
  <c r="L169" i="3"/>
  <c r="D169" i="3"/>
  <c r="C169" i="3"/>
  <c r="B169" i="3"/>
  <c r="G27" i="1" s="1"/>
  <c r="A169" i="3"/>
  <c r="AA168" i="3"/>
  <c r="U168" i="3"/>
  <c r="Z168" i="3" s="1"/>
  <c r="T168" i="3"/>
  <c r="P168" i="3"/>
  <c r="R168" i="3" s="1"/>
  <c r="L168" i="3"/>
  <c r="D168" i="3"/>
  <c r="C168" i="3"/>
  <c r="B168" i="3"/>
  <c r="A168" i="3"/>
  <c r="Z167" i="3"/>
  <c r="AA167" i="3" s="1"/>
  <c r="U167" i="3"/>
  <c r="T167" i="3"/>
  <c r="R167" i="3"/>
  <c r="P167" i="3"/>
  <c r="L167" i="3"/>
  <c r="D167" i="3"/>
  <c r="C167" i="3"/>
  <c r="B167" i="3"/>
  <c r="A167" i="3"/>
  <c r="AA166" i="3"/>
  <c r="Z166" i="3"/>
  <c r="U166" i="3"/>
  <c r="T166" i="3"/>
  <c r="R166" i="3"/>
  <c r="P166" i="3"/>
  <c r="L166" i="3"/>
  <c r="D166" i="3"/>
  <c r="C166" i="3"/>
  <c r="B166" i="3"/>
  <c r="A166" i="3"/>
  <c r="Z165" i="3"/>
  <c r="AA165" i="3" s="1"/>
  <c r="U165" i="3"/>
  <c r="T165" i="3"/>
  <c r="P165" i="3"/>
  <c r="R165" i="3" s="1"/>
  <c r="L165" i="3"/>
  <c r="D165" i="3"/>
  <c r="C165" i="3"/>
  <c r="B165" i="3"/>
  <c r="A165" i="3"/>
  <c r="AA164" i="3"/>
  <c r="Z164" i="3"/>
  <c r="U164" i="3"/>
  <c r="T164" i="3"/>
  <c r="P164" i="3"/>
  <c r="R164" i="3" s="1"/>
  <c r="L164" i="3"/>
  <c r="D164" i="3"/>
  <c r="C164" i="3"/>
  <c r="B164" i="3"/>
  <c r="A164" i="3"/>
  <c r="U163" i="3"/>
  <c r="Z163" i="3" s="1"/>
  <c r="AA163" i="3" s="1"/>
  <c r="T163" i="3"/>
  <c r="P163" i="3"/>
  <c r="R163" i="3" s="1"/>
  <c r="L163" i="3"/>
  <c r="D163" i="3"/>
  <c r="C163" i="3"/>
  <c r="B163" i="3"/>
  <c r="A163" i="3"/>
  <c r="U162" i="3"/>
  <c r="Z162" i="3" s="1"/>
  <c r="AA162" i="3" s="1"/>
  <c r="T162" i="3"/>
  <c r="R162" i="3"/>
  <c r="P162" i="3"/>
  <c r="L162" i="3"/>
  <c r="D162" i="3"/>
  <c r="C162" i="3"/>
  <c r="B162" i="3"/>
  <c r="A162" i="3"/>
  <c r="Z161" i="3"/>
  <c r="AA161" i="3" s="1"/>
  <c r="U161" i="3"/>
  <c r="T161" i="3"/>
  <c r="P161" i="3"/>
  <c r="R161" i="3" s="1"/>
  <c r="L161" i="3"/>
  <c r="D161" i="3"/>
  <c r="C161" i="3"/>
  <c r="B161" i="3"/>
  <c r="A161" i="3"/>
  <c r="Z160" i="3"/>
  <c r="AA160" i="3" s="1"/>
  <c r="U160" i="3"/>
  <c r="T160" i="3"/>
  <c r="R160" i="3"/>
  <c r="P160" i="3"/>
  <c r="L160" i="3"/>
  <c r="D160" i="3"/>
  <c r="C160" i="3"/>
  <c r="B160" i="3"/>
  <c r="A160" i="3"/>
  <c r="Z159" i="3"/>
  <c r="AA159" i="3" s="1"/>
  <c r="U159" i="3"/>
  <c r="T159" i="3"/>
  <c r="P159" i="3"/>
  <c r="R159" i="3" s="1"/>
  <c r="L159" i="3"/>
  <c r="D159" i="3"/>
  <c r="C159" i="3"/>
  <c r="B159" i="3"/>
  <c r="A159" i="3"/>
  <c r="U158" i="3"/>
  <c r="Z158" i="3" s="1"/>
  <c r="AA158" i="3" s="1"/>
  <c r="T158" i="3"/>
  <c r="R158" i="3"/>
  <c r="P158" i="3"/>
  <c r="L158" i="3"/>
  <c r="D158" i="3"/>
  <c r="C158" i="3"/>
  <c r="B158" i="3"/>
  <c r="A158" i="3"/>
  <c r="Z157" i="3"/>
  <c r="AA157" i="3" s="1"/>
  <c r="U157" i="3"/>
  <c r="T157" i="3"/>
  <c r="R157" i="3"/>
  <c r="P157" i="3"/>
  <c r="L157" i="3"/>
  <c r="D157" i="3"/>
  <c r="C157" i="3"/>
  <c r="B157" i="3"/>
  <c r="A157" i="3"/>
  <c r="U156" i="3"/>
  <c r="Z156" i="3" s="1"/>
  <c r="AA156" i="3" s="1"/>
  <c r="T156" i="3"/>
  <c r="P156" i="3"/>
  <c r="R156" i="3" s="1"/>
  <c r="L156" i="3"/>
  <c r="D156" i="3"/>
  <c r="C156" i="3"/>
  <c r="B156" i="3"/>
  <c r="A156" i="3"/>
  <c r="AA155" i="3"/>
  <c r="Z155" i="3"/>
  <c r="U155" i="3"/>
  <c r="T155" i="3"/>
  <c r="P155" i="3"/>
  <c r="R155" i="3" s="1"/>
  <c r="L155" i="3"/>
  <c r="D155" i="3"/>
  <c r="C155" i="3"/>
  <c r="B155" i="3"/>
  <c r="A155" i="3"/>
  <c r="AA154" i="3"/>
  <c r="Z154" i="3"/>
  <c r="U154" i="3"/>
  <c r="T154" i="3"/>
  <c r="R154" i="3"/>
  <c r="P154" i="3"/>
  <c r="L154" i="3"/>
  <c r="D154" i="3"/>
  <c r="C154" i="3"/>
  <c r="B154" i="3"/>
  <c r="A154" i="3"/>
  <c r="AA153" i="3"/>
  <c r="Z153" i="3"/>
  <c r="U153" i="3"/>
  <c r="T153" i="3"/>
  <c r="R153" i="3"/>
  <c r="P153" i="3"/>
  <c r="L153" i="3"/>
  <c r="D153" i="3"/>
  <c r="C153" i="3"/>
  <c r="B153" i="3"/>
  <c r="A153" i="3"/>
  <c r="U152" i="3"/>
  <c r="Z152" i="3" s="1"/>
  <c r="AA152" i="3" s="1"/>
  <c r="T152" i="3"/>
  <c r="R152" i="3"/>
  <c r="P152" i="3"/>
  <c r="L152" i="3"/>
  <c r="D152" i="3"/>
  <c r="C152" i="3"/>
  <c r="B152" i="3"/>
  <c r="A152" i="3"/>
  <c r="Z151" i="3"/>
  <c r="AA151" i="3" s="1"/>
  <c r="U151" i="3"/>
  <c r="T151" i="3"/>
  <c r="P151" i="3"/>
  <c r="R151" i="3" s="1"/>
  <c r="L151" i="3"/>
  <c r="D151" i="3"/>
  <c r="C151" i="3"/>
  <c r="B151" i="3"/>
  <c r="A151" i="3"/>
  <c r="U150" i="3"/>
  <c r="Z150" i="3" s="1"/>
  <c r="AA150" i="3" s="1"/>
  <c r="T150" i="3"/>
  <c r="R150" i="3"/>
  <c r="P150" i="3"/>
  <c r="L150" i="3"/>
  <c r="D150" i="3"/>
  <c r="C150" i="3"/>
  <c r="B150" i="3"/>
  <c r="A150" i="3"/>
  <c r="AA149" i="3"/>
  <c r="Z149" i="3"/>
  <c r="U149" i="3"/>
  <c r="T149" i="3"/>
  <c r="P149" i="3"/>
  <c r="R149" i="3" s="1"/>
  <c r="L149" i="3"/>
  <c r="D149" i="3"/>
  <c r="C149" i="3"/>
  <c r="B149" i="3"/>
  <c r="A149" i="3"/>
  <c r="U148" i="3"/>
  <c r="Z148" i="3" s="1"/>
  <c r="AA148" i="3" s="1"/>
  <c r="T148" i="3"/>
  <c r="R148" i="3"/>
  <c r="P148" i="3"/>
  <c r="L148" i="3"/>
  <c r="D148" i="3"/>
  <c r="C148" i="3"/>
  <c r="B148" i="3"/>
  <c r="A148" i="3"/>
  <c r="Z147" i="3"/>
  <c r="AA147" i="3" s="1"/>
  <c r="U147" i="3"/>
  <c r="T147" i="3"/>
  <c r="R147" i="3"/>
  <c r="P147" i="3"/>
  <c r="L147" i="3"/>
  <c r="D147" i="3"/>
  <c r="C147" i="3"/>
  <c r="B147" i="3"/>
  <c r="A147" i="3"/>
  <c r="U146" i="3"/>
  <c r="Z146" i="3" s="1"/>
  <c r="AA146" i="3" s="1"/>
  <c r="T146" i="3"/>
  <c r="R146" i="3"/>
  <c r="P146" i="3"/>
  <c r="L146" i="3"/>
  <c r="D146" i="3"/>
  <c r="C146" i="3"/>
  <c r="B146" i="3"/>
  <c r="A146" i="3"/>
  <c r="Z145" i="3"/>
  <c r="AA145" i="3" s="1"/>
  <c r="U145" i="3"/>
  <c r="T145" i="3"/>
  <c r="P145" i="3"/>
  <c r="R145" i="3" s="1"/>
  <c r="L145" i="3"/>
  <c r="D145" i="3"/>
  <c r="C145" i="3"/>
  <c r="B145" i="3"/>
  <c r="A145" i="3"/>
  <c r="Z144" i="3"/>
  <c r="AA144" i="3" s="1"/>
  <c r="U144" i="3"/>
  <c r="T144" i="3"/>
  <c r="P144" i="3"/>
  <c r="R144" i="3" s="1"/>
  <c r="L144" i="3"/>
  <c r="D144" i="3"/>
  <c r="C144" i="3"/>
  <c r="B144" i="3"/>
  <c r="A144" i="3"/>
  <c r="U143" i="3"/>
  <c r="Z143" i="3" s="1"/>
  <c r="AA143" i="3" s="1"/>
  <c r="T143" i="3"/>
  <c r="P143" i="3"/>
  <c r="R143" i="3" s="1"/>
  <c r="L143" i="3"/>
  <c r="D143" i="3"/>
  <c r="C143" i="3"/>
  <c r="B143" i="3"/>
  <c r="A143" i="3"/>
  <c r="U142" i="3"/>
  <c r="Z142" i="3" s="1"/>
  <c r="AA142" i="3" s="1"/>
  <c r="T142" i="3"/>
  <c r="R142" i="3"/>
  <c r="P142" i="3"/>
  <c r="L142" i="3"/>
  <c r="D142" i="3"/>
  <c r="C142" i="3"/>
  <c r="B142" i="3"/>
  <c r="A142" i="3"/>
  <c r="Z141" i="3"/>
  <c r="AA141" i="3" s="1"/>
  <c r="U141" i="3"/>
  <c r="T141" i="3"/>
  <c r="P141" i="3"/>
  <c r="R141" i="3" s="1"/>
  <c r="L141" i="3"/>
  <c r="D141" i="3"/>
  <c r="C141" i="3"/>
  <c r="B141" i="3"/>
  <c r="A141" i="3"/>
  <c r="Z140" i="3"/>
  <c r="AA140" i="3" s="1"/>
  <c r="U140" i="3"/>
  <c r="T140" i="3"/>
  <c r="R140" i="3"/>
  <c r="P140" i="3"/>
  <c r="L140" i="3"/>
  <c r="D140" i="3"/>
  <c r="C140" i="3"/>
  <c r="B140" i="3"/>
  <c r="A140" i="3"/>
  <c r="Z139" i="3"/>
  <c r="AA139" i="3" s="1"/>
  <c r="U139" i="3"/>
  <c r="T139" i="3"/>
  <c r="R139" i="3"/>
  <c r="P139" i="3"/>
  <c r="L139" i="3"/>
  <c r="D139" i="3"/>
  <c r="C139" i="3"/>
  <c r="B139" i="3"/>
  <c r="A139" i="3"/>
  <c r="U138" i="3"/>
  <c r="Z138" i="3" s="1"/>
  <c r="AA138" i="3" s="1"/>
  <c r="T138" i="3"/>
  <c r="R138" i="3"/>
  <c r="P138" i="3"/>
  <c r="L138" i="3"/>
  <c r="D138" i="3"/>
  <c r="C138" i="3"/>
  <c r="B138" i="3"/>
  <c r="A138" i="3"/>
  <c r="U137" i="3"/>
  <c r="Z137" i="3" s="1"/>
  <c r="AA137" i="3" s="1"/>
  <c r="T137" i="3"/>
  <c r="R137" i="3"/>
  <c r="P137" i="3"/>
  <c r="L137" i="3"/>
  <c r="D137" i="3"/>
  <c r="C137" i="3"/>
  <c r="B137" i="3"/>
  <c r="A137" i="3"/>
  <c r="U136" i="3"/>
  <c r="Z136" i="3" s="1"/>
  <c r="AA136" i="3" s="1"/>
  <c r="T136" i="3"/>
  <c r="P136" i="3"/>
  <c r="R136" i="3" s="1"/>
  <c r="L136" i="3"/>
  <c r="D136" i="3"/>
  <c r="C136" i="3"/>
  <c r="B136" i="3"/>
  <c r="A136" i="3"/>
  <c r="AA135" i="3"/>
  <c r="Z135" i="3"/>
  <c r="U135" i="3"/>
  <c r="T135" i="3"/>
  <c r="P135" i="3"/>
  <c r="R135" i="3" s="1"/>
  <c r="L135" i="3"/>
  <c r="D135" i="3"/>
  <c r="C135" i="3"/>
  <c r="B135" i="3"/>
  <c r="A135" i="3"/>
  <c r="AA134" i="3"/>
  <c r="Z134" i="3"/>
  <c r="U134" i="3"/>
  <c r="T134" i="3"/>
  <c r="R134" i="3"/>
  <c r="P134" i="3"/>
  <c r="L134" i="3"/>
  <c r="D134" i="3"/>
  <c r="C134" i="3"/>
  <c r="B134" i="3"/>
  <c r="A134" i="3"/>
  <c r="AA133" i="3"/>
  <c r="Z133" i="3"/>
  <c r="U133" i="3"/>
  <c r="T133" i="3"/>
  <c r="R133" i="3"/>
  <c r="P133" i="3"/>
  <c r="L133" i="3"/>
  <c r="D133" i="3"/>
  <c r="C133" i="3"/>
  <c r="B133" i="3"/>
  <c r="A133" i="3"/>
  <c r="U132" i="3"/>
  <c r="Z132" i="3" s="1"/>
  <c r="AA132" i="3" s="1"/>
  <c r="T132" i="3"/>
  <c r="R132" i="3"/>
  <c r="P132" i="3"/>
  <c r="L132" i="3"/>
  <c r="D132" i="3"/>
  <c r="C132" i="3"/>
  <c r="B132" i="3"/>
  <c r="A132" i="3"/>
  <c r="Z131" i="3"/>
  <c r="AA131" i="3" s="1"/>
  <c r="U131" i="3"/>
  <c r="T131" i="3"/>
  <c r="P131" i="3"/>
  <c r="R131" i="3" s="1"/>
  <c r="L131" i="3"/>
  <c r="D131" i="3"/>
  <c r="C131" i="3"/>
  <c r="B131" i="3"/>
  <c r="A131" i="3"/>
  <c r="U130" i="3"/>
  <c r="Z130" i="3" s="1"/>
  <c r="AA130" i="3" s="1"/>
  <c r="T130" i="3"/>
  <c r="R130" i="3"/>
  <c r="P130" i="3"/>
  <c r="L130" i="3"/>
  <c r="D130" i="3"/>
  <c r="C130" i="3"/>
  <c r="B130" i="3"/>
  <c r="A130" i="3"/>
  <c r="AA129" i="3"/>
  <c r="Z129" i="3"/>
  <c r="U129" i="3"/>
  <c r="T129" i="3"/>
  <c r="P129" i="3"/>
  <c r="R129" i="3" s="1"/>
  <c r="L129" i="3"/>
  <c r="D129" i="3"/>
  <c r="C129" i="3"/>
  <c r="B129" i="3"/>
  <c r="A129" i="3"/>
  <c r="U128" i="3"/>
  <c r="Z128" i="3" s="1"/>
  <c r="AA128" i="3" s="1"/>
  <c r="T128" i="3"/>
  <c r="R128" i="3"/>
  <c r="P128" i="3"/>
  <c r="L128" i="3"/>
  <c r="D128" i="3"/>
  <c r="C128" i="3"/>
  <c r="B128" i="3"/>
  <c r="A128" i="3"/>
  <c r="Z127" i="3"/>
  <c r="AA127" i="3" s="1"/>
  <c r="U127" i="3"/>
  <c r="T127" i="3"/>
  <c r="R127" i="3"/>
  <c r="P127" i="3"/>
  <c r="L127" i="3"/>
  <c r="D127" i="3"/>
  <c r="C127" i="3"/>
  <c r="B127" i="3"/>
  <c r="A127" i="3"/>
  <c r="Z126" i="3"/>
  <c r="AA126" i="3" s="1"/>
  <c r="U126" i="3"/>
  <c r="T126" i="3"/>
  <c r="R126" i="3"/>
  <c r="P126" i="3"/>
  <c r="L126" i="3"/>
  <c r="D126" i="3"/>
  <c r="C126" i="3"/>
  <c r="B126" i="3"/>
  <c r="A126" i="3"/>
  <c r="Z125" i="3"/>
  <c r="AA125" i="3" s="1"/>
  <c r="U125" i="3"/>
  <c r="T125" i="3"/>
  <c r="P125" i="3"/>
  <c r="R125" i="3" s="1"/>
  <c r="L125" i="3"/>
  <c r="D125" i="3"/>
  <c r="C125" i="3"/>
  <c r="B125" i="3"/>
  <c r="A125" i="3"/>
  <c r="Z124" i="3"/>
  <c r="AA124" i="3" s="1"/>
  <c r="U124" i="3"/>
  <c r="T124" i="3"/>
  <c r="P124" i="3"/>
  <c r="R124" i="3" s="1"/>
  <c r="L124" i="3"/>
  <c r="D124" i="3"/>
  <c r="C124" i="3"/>
  <c r="B124" i="3"/>
  <c r="A124" i="3"/>
  <c r="U123" i="3"/>
  <c r="Z123" i="3" s="1"/>
  <c r="AA123" i="3" s="1"/>
  <c r="T123" i="3"/>
  <c r="P123" i="3"/>
  <c r="R123" i="3" s="1"/>
  <c r="L123" i="3"/>
  <c r="D123" i="3"/>
  <c r="C123" i="3"/>
  <c r="B123" i="3"/>
  <c r="A123" i="3"/>
  <c r="U122" i="3"/>
  <c r="Z122" i="3" s="1"/>
  <c r="AA122" i="3" s="1"/>
  <c r="T122" i="3"/>
  <c r="R122" i="3"/>
  <c r="P122" i="3"/>
  <c r="L122" i="3"/>
  <c r="D122" i="3"/>
  <c r="C122" i="3"/>
  <c r="B122" i="3"/>
  <c r="A122" i="3"/>
  <c r="U121" i="3"/>
  <c r="Z121" i="3" s="1"/>
  <c r="AA121" i="3" s="1"/>
  <c r="T121" i="3"/>
  <c r="P121" i="3"/>
  <c r="R121" i="3" s="1"/>
  <c r="L121" i="3"/>
  <c r="D121" i="3"/>
  <c r="C121" i="3"/>
  <c r="B121" i="3"/>
  <c r="A121" i="3"/>
  <c r="Z120" i="3"/>
  <c r="AA120" i="3" s="1"/>
  <c r="U120" i="3"/>
  <c r="T120" i="3"/>
  <c r="R120" i="3"/>
  <c r="P120" i="3"/>
  <c r="L120" i="3"/>
  <c r="D120" i="3"/>
  <c r="C120" i="3"/>
  <c r="B120" i="3"/>
  <c r="A120" i="3"/>
  <c r="Z119" i="3"/>
  <c r="AA119" i="3" s="1"/>
  <c r="U119" i="3"/>
  <c r="T119" i="3"/>
  <c r="P119" i="3"/>
  <c r="R119" i="3" s="1"/>
  <c r="L119" i="3"/>
  <c r="D119" i="3"/>
  <c r="C119" i="3"/>
  <c r="B119" i="3"/>
  <c r="A119" i="3"/>
  <c r="U118" i="3"/>
  <c r="Z118" i="3" s="1"/>
  <c r="AA118" i="3" s="1"/>
  <c r="T118" i="3"/>
  <c r="R118" i="3"/>
  <c r="P118" i="3"/>
  <c r="L118" i="3"/>
  <c r="D118" i="3"/>
  <c r="C118" i="3"/>
  <c r="B118" i="3"/>
  <c r="A118" i="3"/>
  <c r="U117" i="3"/>
  <c r="Z117" i="3" s="1"/>
  <c r="AA117" i="3" s="1"/>
  <c r="T117" i="3"/>
  <c r="R117" i="3"/>
  <c r="P117" i="3"/>
  <c r="L117" i="3"/>
  <c r="D117" i="3"/>
  <c r="C117" i="3"/>
  <c r="B117" i="3"/>
  <c r="A117" i="3"/>
  <c r="U116" i="3"/>
  <c r="Z116" i="3" s="1"/>
  <c r="AA116" i="3" s="1"/>
  <c r="T116" i="3"/>
  <c r="P116" i="3"/>
  <c r="R116" i="3" s="1"/>
  <c r="L116" i="3"/>
  <c r="D116" i="3"/>
  <c r="C116" i="3"/>
  <c r="B116" i="3"/>
  <c r="A116" i="3"/>
  <c r="AA115" i="3"/>
  <c r="Z115" i="3"/>
  <c r="U115" i="3"/>
  <c r="T115" i="3"/>
  <c r="P115" i="3"/>
  <c r="R115" i="3" s="1"/>
  <c r="L115" i="3"/>
  <c r="D115" i="3"/>
  <c r="C115" i="3"/>
  <c r="B115" i="3"/>
  <c r="A115" i="3"/>
  <c r="AA114" i="3"/>
  <c r="Z114" i="3"/>
  <c r="U114" i="3"/>
  <c r="T114" i="3"/>
  <c r="R114" i="3"/>
  <c r="P114" i="3"/>
  <c r="L114" i="3"/>
  <c r="D114" i="3"/>
  <c r="C114" i="3"/>
  <c r="B114" i="3"/>
  <c r="A114" i="3"/>
  <c r="AA113" i="3"/>
  <c r="Z113" i="3"/>
  <c r="U113" i="3"/>
  <c r="T113" i="3"/>
  <c r="R113" i="3"/>
  <c r="P113" i="3"/>
  <c r="L113" i="3"/>
  <c r="D113" i="3"/>
  <c r="C113" i="3"/>
  <c r="B113" i="3"/>
  <c r="A113" i="3"/>
  <c r="U112" i="3"/>
  <c r="Z112" i="3" s="1"/>
  <c r="AA112" i="3" s="1"/>
  <c r="T112" i="3"/>
  <c r="R112" i="3"/>
  <c r="P112" i="3"/>
  <c r="L112" i="3"/>
  <c r="D112" i="3"/>
  <c r="C112" i="3"/>
  <c r="B112" i="3"/>
  <c r="A112" i="3"/>
  <c r="Z111" i="3"/>
  <c r="AA111" i="3" s="1"/>
  <c r="U111" i="3"/>
  <c r="T111" i="3"/>
  <c r="P111" i="3"/>
  <c r="R111" i="3" s="1"/>
  <c r="L111" i="3"/>
  <c r="D111" i="3"/>
  <c r="C111" i="3"/>
  <c r="B111" i="3"/>
  <c r="A111" i="3"/>
  <c r="U110" i="3"/>
  <c r="Z110" i="3" s="1"/>
  <c r="AA110" i="3" s="1"/>
  <c r="T110" i="3"/>
  <c r="P110" i="3"/>
  <c r="R110" i="3" s="1"/>
  <c r="L110" i="3"/>
  <c r="D110" i="3"/>
  <c r="C110" i="3"/>
  <c r="B110" i="3"/>
  <c r="A110" i="3"/>
  <c r="AA109" i="3"/>
  <c r="Z109" i="3"/>
  <c r="U109" i="3"/>
  <c r="T109" i="3"/>
  <c r="P109" i="3"/>
  <c r="R109" i="3" s="1"/>
  <c r="L109" i="3"/>
  <c r="D109" i="3"/>
  <c r="C109" i="3"/>
  <c r="B109" i="3"/>
  <c r="A109" i="3"/>
  <c r="U108" i="3"/>
  <c r="Z108" i="3" s="1"/>
  <c r="AA108" i="3" s="1"/>
  <c r="T108" i="3"/>
  <c r="P108" i="3"/>
  <c r="R108" i="3" s="1"/>
  <c r="L108" i="3"/>
  <c r="D108" i="3"/>
  <c r="C108" i="3"/>
  <c r="B108" i="3"/>
  <c r="A108" i="3"/>
  <c r="Z107" i="3"/>
  <c r="AA107" i="3" s="1"/>
  <c r="U107" i="3"/>
  <c r="T107" i="3"/>
  <c r="R107" i="3"/>
  <c r="P107" i="3"/>
  <c r="L107" i="3"/>
  <c r="D107" i="3"/>
  <c r="C107" i="3"/>
  <c r="B107" i="3"/>
  <c r="A107" i="3"/>
  <c r="Z106" i="3"/>
  <c r="AA106" i="3" s="1"/>
  <c r="U106" i="3"/>
  <c r="T106" i="3"/>
  <c r="R106" i="3"/>
  <c r="P106" i="3"/>
  <c r="L106" i="3"/>
  <c r="D106" i="3"/>
  <c r="C106" i="3"/>
  <c r="B106" i="3"/>
  <c r="A106" i="3"/>
  <c r="Z105" i="3"/>
  <c r="AA105" i="3" s="1"/>
  <c r="U105" i="3"/>
  <c r="T105" i="3"/>
  <c r="P105" i="3"/>
  <c r="R105" i="3" s="1"/>
  <c r="L105" i="3"/>
  <c r="D105" i="3"/>
  <c r="C105" i="3"/>
  <c r="B105" i="3"/>
  <c r="A105" i="3"/>
  <c r="Z104" i="3"/>
  <c r="AA104" i="3" s="1"/>
  <c r="U104" i="3"/>
  <c r="T104" i="3"/>
  <c r="P104" i="3"/>
  <c r="R104" i="3" s="1"/>
  <c r="L104" i="3"/>
  <c r="D104" i="3"/>
  <c r="C104" i="3"/>
  <c r="B104" i="3"/>
  <c r="A104" i="3"/>
  <c r="U103" i="3"/>
  <c r="Z103" i="3" s="1"/>
  <c r="AA103" i="3" s="1"/>
  <c r="T103" i="3"/>
  <c r="R103" i="3"/>
  <c r="P103" i="3"/>
  <c r="L103" i="3"/>
  <c r="D103" i="3"/>
  <c r="C103" i="3"/>
  <c r="B103" i="3"/>
  <c r="A103" i="3"/>
  <c r="U102" i="3"/>
  <c r="Z102" i="3" s="1"/>
  <c r="AA102" i="3" s="1"/>
  <c r="T102" i="3"/>
  <c r="R102" i="3"/>
  <c r="P102" i="3"/>
  <c r="L102" i="3"/>
  <c r="D102" i="3"/>
  <c r="C102" i="3"/>
  <c r="B102" i="3"/>
  <c r="A102" i="3"/>
  <c r="U101" i="3"/>
  <c r="Z101" i="3" s="1"/>
  <c r="AA101" i="3" s="1"/>
  <c r="T101" i="3"/>
  <c r="P101" i="3"/>
  <c r="R101" i="3" s="1"/>
  <c r="L101" i="3"/>
  <c r="D101" i="3"/>
  <c r="C101" i="3"/>
  <c r="B101" i="3"/>
  <c r="A101" i="3"/>
  <c r="AA100" i="3"/>
  <c r="Z100" i="3"/>
  <c r="U100" i="3"/>
  <c r="T100" i="3"/>
  <c r="R100" i="3"/>
  <c r="P100" i="3"/>
  <c r="L100" i="3"/>
  <c r="D100" i="3"/>
  <c r="C100" i="3"/>
  <c r="B100" i="3"/>
  <c r="A100" i="3"/>
  <c r="Z99" i="3"/>
  <c r="AA99" i="3" s="1"/>
  <c r="U99" i="3"/>
  <c r="T99" i="3"/>
  <c r="R99" i="3"/>
  <c r="P99" i="3"/>
  <c r="L99" i="3"/>
  <c r="D99" i="3"/>
  <c r="C99" i="3"/>
  <c r="B99" i="3"/>
  <c r="A99" i="3"/>
  <c r="U98" i="3"/>
  <c r="Z98" i="3" s="1"/>
  <c r="AA98" i="3" s="1"/>
  <c r="T98" i="3"/>
  <c r="R98" i="3"/>
  <c r="P98" i="3"/>
  <c r="L98" i="3"/>
  <c r="D98" i="3"/>
  <c r="C98" i="3"/>
  <c r="B98" i="3"/>
  <c r="A98" i="3"/>
  <c r="U97" i="3"/>
  <c r="Z97" i="3" s="1"/>
  <c r="AA97" i="3" s="1"/>
  <c r="T97" i="3"/>
  <c r="R97" i="3"/>
  <c r="P97" i="3"/>
  <c r="L97" i="3"/>
  <c r="D97" i="3"/>
  <c r="C97" i="3"/>
  <c r="B97" i="3"/>
  <c r="A97" i="3"/>
  <c r="U96" i="3"/>
  <c r="Z96" i="3" s="1"/>
  <c r="AA96" i="3" s="1"/>
  <c r="T96" i="3"/>
  <c r="P96" i="3"/>
  <c r="R96" i="3" s="1"/>
  <c r="L96" i="3"/>
  <c r="D96" i="3"/>
  <c r="C96" i="3"/>
  <c r="B96" i="3"/>
  <c r="A96" i="3"/>
  <c r="Z95" i="3"/>
  <c r="AA95" i="3" s="1"/>
  <c r="U95" i="3"/>
  <c r="T95" i="3"/>
  <c r="P95" i="3"/>
  <c r="R95" i="3" s="1"/>
  <c r="L95" i="3"/>
  <c r="D95" i="3"/>
  <c r="C95" i="3"/>
  <c r="B95" i="3"/>
  <c r="A95" i="3"/>
  <c r="AA94" i="3"/>
  <c r="Z94" i="3"/>
  <c r="U94" i="3"/>
  <c r="T94" i="3"/>
  <c r="R94" i="3"/>
  <c r="P94" i="3"/>
  <c r="L94" i="3"/>
  <c r="D94" i="3"/>
  <c r="C94" i="3"/>
  <c r="B94" i="3"/>
  <c r="A94" i="3"/>
  <c r="AA93" i="3"/>
  <c r="Z93" i="3"/>
  <c r="U93" i="3"/>
  <c r="T93" i="3"/>
  <c r="R93" i="3"/>
  <c r="P93" i="3"/>
  <c r="L93" i="3"/>
  <c r="D93" i="3"/>
  <c r="C93" i="3"/>
  <c r="B93" i="3"/>
  <c r="A93" i="3"/>
  <c r="U92" i="3"/>
  <c r="Z92" i="3" s="1"/>
  <c r="AA92" i="3" s="1"/>
  <c r="T92" i="3"/>
  <c r="R92" i="3"/>
  <c r="P92" i="3"/>
  <c r="L92" i="3"/>
  <c r="D92" i="3"/>
  <c r="C92" i="3"/>
  <c r="B92" i="3"/>
  <c r="A92" i="3"/>
  <c r="Z91" i="3"/>
  <c r="AA91" i="3" s="1"/>
  <c r="U91" i="3"/>
  <c r="T91" i="3"/>
  <c r="P91" i="3"/>
  <c r="R91" i="3" s="1"/>
  <c r="L91" i="3"/>
  <c r="D91" i="3"/>
  <c r="C91" i="3"/>
  <c r="B91" i="3"/>
  <c r="A91" i="3"/>
  <c r="Z90" i="3"/>
  <c r="AA90" i="3" s="1"/>
  <c r="U90" i="3"/>
  <c r="T90" i="3"/>
  <c r="R90" i="3"/>
  <c r="P90" i="3"/>
  <c r="L90" i="3"/>
  <c r="D90" i="3"/>
  <c r="C90" i="3"/>
  <c r="B90" i="3"/>
  <c r="A90" i="3"/>
  <c r="AA89" i="3"/>
  <c r="Z89" i="3"/>
  <c r="U89" i="3"/>
  <c r="T89" i="3"/>
  <c r="P89" i="3"/>
  <c r="R89" i="3" s="1"/>
  <c r="L89" i="3"/>
  <c r="D89" i="3"/>
  <c r="C89" i="3"/>
  <c r="B89" i="3"/>
  <c r="A89" i="3"/>
  <c r="AA88" i="3"/>
  <c r="U88" i="3"/>
  <c r="Z88" i="3" s="1"/>
  <c r="T88" i="3"/>
  <c r="R88" i="3"/>
  <c r="P88" i="3"/>
  <c r="L88" i="3"/>
  <c r="D88" i="3"/>
  <c r="C88" i="3"/>
  <c r="B88" i="3"/>
  <c r="D11" i="1" s="1"/>
  <c r="A88" i="3"/>
  <c r="Z87" i="3"/>
  <c r="AA87" i="3" s="1"/>
  <c r="U87" i="3"/>
  <c r="T87" i="3"/>
  <c r="R87" i="3"/>
  <c r="P87" i="3"/>
  <c r="L87" i="3"/>
  <c r="D87" i="3"/>
  <c r="C87" i="3"/>
  <c r="B87" i="3"/>
  <c r="A87" i="3"/>
  <c r="AA86" i="3"/>
  <c r="Z86" i="3"/>
  <c r="U86" i="3"/>
  <c r="T86" i="3"/>
  <c r="R86" i="3"/>
  <c r="P86" i="3"/>
  <c r="L86" i="3"/>
  <c r="D86" i="3"/>
  <c r="C86" i="3"/>
  <c r="B86" i="3"/>
  <c r="A86" i="3"/>
  <c r="Z85" i="3"/>
  <c r="AA85" i="3" s="1"/>
  <c r="U85" i="3"/>
  <c r="T85" i="3"/>
  <c r="P85" i="3"/>
  <c r="R85" i="3" s="1"/>
  <c r="L85" i="3"/>
  <c r="D85" i="3"/>
  <c r="C85" i="3"/>
  <c r="B85" i="3"/>
  <c r="A85" i="3"/>
  <c r="AA84" i="3"/>
  <c r="Z84" i="3"/>
  <c r="U84" i="3"/>
  <c r="T84" i="3"/>
  <c r="P84" i="3"/>
  <c r="R84" i="3" s="1"/>
  <c r="L84" i="3"/>
  <c r="D84" i="3"/>
  <c r="C84" i="3"/>
  <c r="B84" i="3"/>
  <c r="A84" i="3"/>
  <c r="U83" i="3"/>
  <c r="Z83" i="3" s="1"/>
  <c r="AA83" i="3" s="1"/>
  <c r="T83" i="3"/>
  <c r="P83" i="3"/>
  <c r="R83" i="3" s="1"/>
  <c r="L83" i="3"/>
  <c r="D83" i="3"/>
  <c r="C83" i="3"/>
  <c r="B83" i="3"/>
  <c r="A83" i="3"/>
  <c r="U82" i="3"/>
  <c r="Z82" i="3" s="1"/>
  <c r="AA82" i="3" s="1"/>
  <c r="T82" i="3"/>
  <c r="R82" i="3"/>
  <c r="P82" i="3"/>
  <c r="L82" i="3"/>
  <c r="D82" i="3"/>
  <c r="C82" i="3"/>
  <c r="B82" i="3"/>
  <c r="A82" i="3"/>
  <c r="U81" i="3"/>
  <c r="Z81" i="3" s="1"/>
  <c r="AA81" i="3" s="1"/>
  <c r="T81" i="3"/>
  <c r="P81" i="3"/>
  <c r="R81" i="3" s="1"/>
  <c r="L81" i="3"/>
  <c r="D81" i="3"/>
  <c r="C81" i="3"/>
  <c r="B81" i="3"/>
  <c r="A81" i="3"/>
  <c r="AA80" i="3"/>
  <c r="Z80" i="3"/>
  <c r="U80" i="3"/>
  <c r="T80" i="3"/>
  <c r="R80" i="3"/>
  <c r="P80" i="3"/>
  <c r="L80" i="3"/>
  <c r="D80" i="3"/>
  <c r="C80" i="3"/>
  <c r="B80" i="3"/>
  <c r="A80" i="3"/>
  <c r="Z79" i="3"/>
  <c r="AA79" i="3" s="1"/>
  <c r="U79" i="3"/>
  <c r="T79" i="3"/>
  <c r="P79" i="3"/>
  <c r="R79" i="3" s="1"/>
  <c r="L79" i="3"/>
  <c r="D79" i="3"/>
  <c r="C79" i="3"/>
  <c r="B79" i="3"/>
  <c r="A79" i="3"/>
  <c r="U78" i="3"/>
  <c r="Z78" i="3" s="1"/>
  <c r="AA78" i="3" s="1"/>
  <c r="T78" i="3"/>
  <c r="R78" i="3"/>
  <c r="P78" i="3"/>
  <c r="L78" i="3"/>
  <c r="D78" i="3"/>
  <c r="C78" i="3"/>
  <c r="B78" i="3"/>
  <c r="A78" i="3"/>
  <c r="U77" i="3"/>
  <c r="Z77" i="3" s="1"/>
  <c r="AA77" i="3" s="1"/>
  <c r="T77" i="3"/>
  <c r="R77" i="3"/>
  <c r="P77" i="3"/>
  <c r="L77" i="3"/>
  <c r="D77" i="3"/>
  <c r="C77" i="3"/>
  <c r="B77" i="3"/>
  <c r="A77" i="3"/>
  <c r="U76" i="3"/>
  <c r="Z76" i="3" s="1"/>
  <c r="AA76" i="3" s="1"/>
  <c r="T76" i="3"/>
  <c r="P76" i="3"/>
  <c r="R76" i="3" s="1"/>
  <c r="L76" i="3"/>
  <c r="D76" i="3"/>
  <c r="C76" i="3"/>
  <c r="B76" i="3"/>
  <c r="A76" i="3"/>
  <c r="U75" i="3"/>
  <c r="Z75" i="3" s="1"/>
  <c r="AA75" i="3" s="1"/>
  <c r="T75" i="3"/>
  <c r="P75" i="3"/>
  <c r="R75" i="3" s="1"/>
  <c r="L75" i="3"/>
  <c r="D75" i="3"/>
  <c r="C75" i="3"/>
  <c r="B75" i="3"/>
  <c r="A75" i="3"/>
  <c r="AA74" i="3"/>
  <c r="Z74" i="3"/>
  <c r="U74" i="3"/>
  <c r="T74" i="3"/>
  <c r="R74" i="3"/>
  <c r="P74" i="3"/>
  <c r="L74" i="3"/>
  <c r="D74" i="3"/>
  <c r="C74" i="3"/>
  <c r="B74" i="3"/>
  <c r="A74" i="3"/>
  <c r="AA73" i="3"/>
  <c r="Z73" i="3"/>
  <c r="U73" i="3"/>
  <c r="T73" i="3"/>
  <c r="R73" i="3"/>
  <c r="P73" i="3"/>
  <c r="L73" i="3"/>
  <c r="D73" i="3"/>
  <c r="C73" i="3"/>
  <c r="B73" i="3"/>
  <c r="A73" i="3"/>
  <c r="U72" i="3"/>
  <c r="Z72" i="3" s="1"/>
  <c r="AA72" i="3" s="1"/>
  <c r="T72" i="3"/>
  <c r="R72" i="3"/>
  <c r="P72" i="3"/>
  <c r="L72" i="3"/>
  <c r="D72" i="3"/>
  <c r="C72" i="3"/>
  <c r="B72" i="3"/>
  <c r="A72" i="3"/>
  <c r="U71" i="3"/>
  <c r="Z71" i="3" s="1"/>
  <c r="AA71" i="3" s="1"/>
  <c r="T71" i="3"/>
  <c r="P71" i="3"/>
  <c r="R71" i="3" s="1"/>
  <c r="L71" i="3"/>
  <c r="D71" i="3"/>
  <c r="C71" i="3"/>
  <c r="B71" i="3"/>
  <c r="A71" i="3"/>
  <c r="U70" i="3"/>
  <c r="Z70" i="3" s="1"/>
  <c r="AA70" i="3" s="1"/>
  <c r="T70" i="3"/>
  <c r="R70" i="3"/>
  <c r="P70" i="3"/>
  <c r="L70" i="3"/>
  <c r="D70" i="3"/>
  <c r="C70" i="3"/>
  <c r="B70" i="3"/>
  <c r="A70" i="3"/>
  <c r="AA69" i="3"/>
  <c r="Z69" i="3"/>
  <c r="U69" i="3"/>
  <c r="T69" i="3"/>
  <c r="P69" i="3"/>
  <c r="R69" i="3" s="1"/>
  <c r="L69" i="3"/>
  <c r="D69" i="3"/>
  <c r="C69" i="3"/>
  <c r="B69" i="3"/>
  <c r="A69" i="3"/>
  <c r="U68" i="3"/>
  <c r="Z68" i="3" s="1"/>
  <c r="AA68" i="3" s="1"/>
  <c r="T68" i="3"/>
  <c r="R68" i="3"/>
  <c r="P68" i="3"/>
  <c r="L68" i="3"/>
  <c r="D68" i="3"/>
  <c r="C68" i="3"/>
  <c r="B68" i="3"/>
  <c r="A68" i="3"/>
  <c r="Z67" i="3"/>
  <c r="AA67" i="3" s="1"/>
  <c r="U67" i="3"/>
  <c r="T67" i="3"/>
  <c r="R67" i="3"/>
  <c r="P67" i="3"/>
  <c r="L67" i="3"/>
  <c r="D67" i="3"/>
  <c r="C67" i="3"/>
  <c r="B67" i="3"/>
  <c r="A67" i="3"/>
  <c r="U66" i="3"/>
  <c r="Z66" i="3" s="1"/>
  <c r="AA66" i="3" s="1"/>
  <c r="T66" i="3"/>
  <c r="R66" i="3"/>
  <c r="P66" i="3"/>
  <c r="L66" i="3"/>
  <c r="D66" i="3"/>
  <c r="C66" i="3"/>
  <c r="B66" i="3"/>
  <c r="A66" i="3"/>
  <c r="Z65" i="3"/>
  <c r="AA65" i="3" s="1"/>
  <c r="U65" i="3"/>
  <c r="T65" i="3"/>
  <c r="P65" i="3"/>
  <c r="R65" i="3" s="1"/>
  <c r="L65" i="3"/>
  <c r="D65" i="3"/>
  <c r="C65" i="3"/>
  <c r="B65" i="3"/>
  <c r="A65" i="3"/>
  <c r="Z64" i="3"/>
  <c r="AA64" i="3" s="1"/>
  <c r="U64" i="3"/>
  <c r="T64" i="3"/>
  <c r="P64" i="3"/>
  <c r="R64" i="3" s="1"/>
  <c r="L64" i="3"/>
  <c r="D64" i="3"/>
  <c r="C64" i="3"/>
  <c r="B64" i="3"/>
  <c r="A64" i="3"/>
  <c r="U63" i="3"/>
  <c r="Z63" i="3" s="1"/>
  <c r="AA63" i="3" s="1"/>
  <c r="T63" i="3"/>
  <c r="P63" i="3"/>
  <c r="R63" i="3" s="1"/>
  <c r="L63" i="3"/>
  <c r="D63" i="3"/>
  <c r="C63" i="3"/>
  <c r="B63" i="3"/>
  <c r="A63" i="3"/>
  <c r="U62" i="3"/>
  <c r="Z62" i="3" s="1"/>
  <c r="AA62" i="3" s="1"/>
  <c r="T62" i="3"/>
  <c r="R62" i="3"/>
  <c r="P62" i="3"/>
  <c r="L62" i="3"/>
  <c r="D62" i="3"/>
  <c r="C62" i="3"/>
  <c r="B62" i="3"/>
  <c r="A62" i="3"/>
  <c r="U61" i="3"/>
  <c r="Z61" i="3" s="1"/>
  <c r="AA61" i="3" s="1"/>
  <c r="T61" i="3"/>
  <c r="P61" i="3"/>
  <c r="R61" i="3" s="1"/>
  <c r="L61" i="3"/>
  <c r="D61" i="3"/>
  <c r="C61" i="3"/>
  <c r="B61" i="3"/>
  <c r="A61" i="3"/>
  <c r="Z60" i="3"/>
  <c r="AA60" i="3" s="1"/>
  <c r="U60" i="3"/>
  <c r="T60" i="3"/>
  <c r="R60" i="3"/>
  <c r="P60" i="3"/>
  <c r="L60" i="3"/>
  <c r="D60" i="3"/>
  <c r="C60" i="3"/>
  <c r="B60" i="3"/>
  <c r="A60" i="3"/>
  <c r="AA59" i="3"/>
  <c r="Z59" i="3"/>
  <c r="U59" i="3"/>
  <c r="T59" i="3"/>
  <c r="P59" i="3"/>
  <c r="R59" i="3" s="1"/>
  <c r="L59" i="3"/>
  <c r="D59" i="3"/>
  <c r="C59" i="3"/>
  <c r="B59" i="3"/>
  <c r="A59" i="3"/>
  <c r="U58" i="3"/>
  <c r="Z58" i="3" s="1"/>
  <c r="AA58" i="3" s="1"/>
  <c r="T58" i="3"/>
  <c r="R58" i="3"/>
  <c r="P58" i="3"/>
  <c r="L58" i="3"/>
  <c r="D58" i="3"/>
  <c r="C58" i="3"/>
  <c r="B58" i="3"/>
  <c r="A58" i="3"/>
  <c r="Z57" i="3"/>
  <c r="AA57" i="3" s="1"/>
  <c r="U57" i="3"/>
  <c r="T57" i="3"/>
  <c r="R57" i="3"/>
  <c r="P57" i="3"/>
  <c r="L57" i="3"/>
  <c r="D57" i="3"/>
  <c r="C57" i="3"/>
  <c r="B57" i="3"/>
  <c r="A57" i="3"/>
  <c r="U56" i="3"/>
  <c r="Z56" i="3" s="1"/>
  <c r="AA56" i="3" s="1"/>
  <c r="T56" i="3"/>
  <c r="P56" i="3"/>
  <c r="R56" i="3" s="1"/>
  <c r="L56" i="3"/>
  <c r="D56" i="3"/>
  <c r="C56" i="3"/>
  <c r="B56" i="3"/>
  <c r="A56" i="3"/>
  <c r="Z55" i="3"/>
  <c r="AA55" i="3" s="1"/>
  <c r="U55" i="3"/>
  <c r="T55" i="3"/>
  <c r="P55" i="3"/>
  <c r="R55" i="3" s="1"/>
  <c r="L55" i="3"/>
  <c r="D55" i="3"/>
  <c r="C55" i="3"/>
  <c r="B55" i="3"/>
  <c r="A55" i="3"/>
  <c r="AA54" i="3"/>
  <c r="Z54" i="3"/>
  <c r="U54" i="3"/>
  <c r="T54" i="3"/>
  <c r="R54" i="3"/>
  <c r="P54" i="3"/>
  <c r="L54" i="3"/>
  <c r="D54" i="3"/>
  <c r="C54" i="3"/>
  <c r="B54" i="3"/>
  <c r="A54" i="3"/>
  <c r="AA53" i="3"/>
  <c r="Z53" i="3"/>
  <c r="U53" i="3"/>
  <c r="T53" i="3"/>
  <c r="R53" i="3"/>
  <c r="P53" i="3"/>
  <c r="L53" i="3"/>
  <c r="D53" i="3"/>
  <c r="C53" i="3"/>
  <c r="B53" i="3"/>
  <c r="A53" i="3"/>
  <c r="U52" i="3"/>
  <c r="Z52" i="3" s="1"/>
  <c r="AA52" i="3" s="1"/>
  <c r="T52" i="3"/>
  <c r="R52" i="3"/>
  <c r="P52" i="3"/>
  <c r="L52" i="3"/>
  <c r="D52" i="3"/>
  <c r="C52" i="3"/>
  <c r="B52" i="3"/>
  <c r="A52" i="3"/>
  <c r="Z51" i="3"/>
  <c r="AA51" i="3" s="1"/>
  <c r="U51" i="3"/>
  <c r="T51" i="3"/>
  <c r="P51" i="3"/>
  <c r="R51" i="3" s="1"/>
  <c r="L51" i="3"/>
  <c r="D51" i="3"/>
  <c r="C51" i="3"/>
  <c r="B51" i="3"/>
  <c r="A51" i="3"/>
  <c r="U50" i="3"/>
  <c r="Z50" i="3" s="1"/>
  <c r="AA50" i="3" s="1"/>
  <c r="T50" i="3"/>
  <c r="P50" i="3"/>
  <c r="R50" i="3" s="1"/>
  <c r="L50" i="3"/>
  <c r="D50" i="3"/>
  <c r="C50" i="3"/>
  <c r="B50" i="3"/>
  <c r="A50" i="3"/>
  <c r="AA49" i="3"/>
  <c r="Z49" i="3"/>
  <c r="U49" i="3"/>
  <c r="T49" i="3"/>
  <c r="P49" i="3"/>
  <c r="R49" i="3" s="1"/>
  <c r="L49" i="3"/>
  <c r="D49" i="3"/>
  <c r="C49" i="3"/>
  <c r="B49" i="3"/>
  <c r="A49" i="3"/>
  <c r="U48" i="3"/>
  <c r="Z48" i="3" s="1"/>
  <c r="AA48" i="3" s="1"/>
  <c r="T48" i="3"/>
  <c r="R48" i="3"/>
  <c r="P48" i="3"/>
  <c r="L48" i="3"/>
  <c r="D48" i="3"/>
  <c r="C48" i="3"/>
  <c r="B48" i="3"/>
  <c r="A48" i="3"/>
  <c r="Z47" i="3"/>
  <c r="AA47" i="3" s="1"/>
  <c r="U47" i="3"/>
  <c r="T47" i="3"/>
  <c r="R47" i="3"/>
  <c r="P47" i="3"/>
  <c r="L47" i="3"/>
  <c r="D47" i="3"/>
  <c r="C47" i="3"/>
  <c r="B47" i="3"/>
  <c r="A47" i="3"/>
  <c r="U46" i="3"/>
  <c r="Z46" i="3" s="1"/>
  <c r="AA46" i="3" s="1"/>
  <c r="T46" i="3"/>
  <c r="R46" i="3"/>
  <c r="P46" i="3"/>
  <c r="L46" i="3"/>
  <c r="D46" i="3"/>
  <c r="C46" i="3"/>
  <c r="B46" i="3"/>
  <c r="A46" i="3"/>
  <c r="Z45" i="3"/>
  <c r="AA45" i="3" s="1"/>
  <c r="U45" i="3"/>
  <c r="T45" i="3"/>
  <c r="P45" i="3"/>
  <c r="R45" i="3" s="1"/>
  <c r="L45" i="3"/>
  <c r="D45" i="3"/>
  <c r="C45" i="3"/>
  <c r="B45" i="3"/>
  <c r="A45" i="3"/>
  <c r="Z44" i="3"/>
  <c r="AA44" i="3" s="1"/>
  <c r="U44" i="3"/>
  <c r="T44" i="3"/>
  <c r="R44" i="3"/>
  <c r="P44" i="3"/>
  <c r="L44" i="3"/>
  <c r="D44" i="3"/>
  <c r="C44" i="3"/>
  <c r="B44" i="3"/>
  <c r="A44" i="3"/>
  <c r="U43" i="3"/>
  <c r="Z43" i="3" s="1"/>
  <c r="AA43" i="3" s="1"/>
  <c r="T43" i="3"/>
  <c r="R43" i="3"/>
  <c r="P43" i="3"/>
  <c r="L43" i="3"/>
  <c r="D43" i="3"/>
  <c r="C43" i="3"/>
  <c r="B43" i="3"/>
  <c r="A43" i="3"/>
  <c r="U42" i="3"/>
  <c r="Z42" i="3" s="1"/>
  <c r="AA42" i="3" s="1"/>
  <c r="T42" i="3"/>
  <c r="R42" i="3"/>
  <c r="P42" i="3"/>
  <c r="L42" i="3"/>
  <c r="D42" i="3"/>
  <c r="C42" i="3"/>
  <c r="B42" i="3"/>
  <c r="A42" i="3"/>
  <c r="Z41" i="3"/>
  <c r="AA41" i="3" s="1"/>
  <c r="U41" i="3"/>
  <c r="T41" i="3"/>
  <c r="P41" i="3"/>
  <c r="R41" i="3" s="1"/>
  <c r="L41" i="3"/>
  <c r="D41" i="3"/>
  <c r="C41" i="3"/>
  <c r="B41" i="3"/>
  <c r="A41" i="3"/>
  <c r="AA40" i="3"/>
  <c r="Z40" i="3"/>
  <c r="U40" i="3"/>
  <c r="T40" i="3"/>
  <c r="R40" i="3"/>
  <c r="P40" i="3"/>
  <c r="L40" i="3"/>
  <c r="D40" i="3"/>
  <c r="C40" i="3"/>
  <c r="B40" i="3"/>
  <c r="A40" i="3"/>
  <c r="AA39" i="3"/>
  <c r="Z39" i="3"/>
  <c r="U39" i="3"/>
  <c r="T39" i="3"/>
  <c r="R39" i="3"/>
  <c r="P39" i="3"/>
  <c r="L39" i="3"/>
  <c r="D39" i="3"/>
  <c r="C39" i="3"/>
  <c r="B39" i="3"/>
  <c r="A39" i="3"/>
  <c r="U38" i="3"/>
  <c r="Z38" i="3" s="1"/>
  <c r="AA38" i="3" s="1"/>
  <c r="T38" i="3"/>
  <c r="R38" i="3"/>
  <c r="P38" i="3"/>
  <c r="L38" i="3"/>
  <c r="D38" i="3"/>
  <c r="C38" i="3"/>
  <c r="B38" i="3"/>
  <c r="A38" i="3"/>
  <c r="Z37" i="3"/>
  <c r="AA37" i="3" s="1"/>
  <c r="U37" i="3"/>
  <c r="T37" i="3"/>
  <c r="R37" i="3"/>
  <c r="P37" i="3"/>
  <c r="L37" i="3"/>
  <c r="D37" i="3"/>
  <c r="C37" i="3"/>
  <c r="B37" i="3"/>
  <c r="A37" i="3"/>
  <c r="U36" i="3"/>
  <c r="Z36" i="3" s="1"/>
  <c r="AA36" i="3" s="1"/>
  <c r="T36" i="3"/>
  <c r="P36" i="3"/>
  <c r="R36" i="3" s="1"/>
  <c r="L36" i="3"/>
  <c r="D36" i="3"/>
  <c r="C36" i="3"/>
  <c r="B36" i="3"/>
  <c r="A36" i="3"/>
  <c r="U35" i="3"/>
  <c r="Z35" i="3" s="1"/>
  <c r="AA35" i="3" s="1"/>
  <c r="T35" i="3"/>
  <c r="P35" i="3"/>
  <c r="R35" i="3" s="1"/>
  <c r="L35" i="3"/>
  <c r="D35" i="3"/>
  <c r="C35" i="3"/>
  <c r="B35" i="3"/>
  <c r="A35" i="3"/>
  <c r="AA34" i="3"/>
  <c r="Z34" i="3"/>
  <c r="U34" i="3"/>
  <c r="T34" i="3"/>
  <c r="P34" i="3"/>
  <c r="R34" i="3" s="1"/>
  <c r="L34" i="3"/>
  <c r="D34" i="3"/>
  <c r="C34" i="3"/>
  <c r="B34" i="3"/>
  <c r="A34" i="3"/>
  <c r="AA33" i="3"/>
  <c r="Z33" i="3"/>
  <c r="U33" i="3"/>
  <c r="T33" i="3"/>
  <c r="R33" i="3"/>
  <c r="P33" i="3"/>
  <c r="L33" i="3"/>
  <c r="D33" i="3"/>
  <c r="C33" i="3"/>
  <c r="B33" i="3"/>
  <c r="A33" i="3"/>
  <c r="U32" i="3"/>
  <c r="Z32" i="3" s="1"/>
  <c r="AA32" i="3" s="1"/>
  <c r="T32" i="3"/>
  <c r="R32" i="3"/>
  <c r="P32" i="3"/>
  <c r="L32" i="3"/>
  <c r="D32" i="3"/>
  <c r="C32" i="3"/>
  <c r="B32" i="3"/>
  <c r="A32" i="3"/>
  <c r="U31" i="3"/>
  <c r="Z31" i="3" s="1"/>
  <c r="AA31" i="3" s="1"/>
  <c r="T31" i="3"/>
  <c r="P31" i="3"/>
  <c r="R31" i="3" s="1"/>
  <c r="L31" i="3"/>
  <c r="D31" i="3"/>
  <c r="C31" i="3"/>
  <c r="B31" i="3"/>
  <c r="A31" i="3"/>
  <c r="Z30" i="3"/>
  <c r="AA30" i="3" s="1"/>
  <c r="U30" i="3"/>
  <c r="T30" i="3"/>
  <c r="P30" i="3"/>
  <c r="R30" i="3" s="1"/>
  <c r="L30" i="3"/>
  <c r="D30" i="3"/>
  <c r="C30" i="3"/>
  <c r="B30" i="3"/>
  <c r="A30" i="3"/>
  <c r="AA29" i="3"/>
  <c r="Z29" i="3"/>
  <c r="U29" i="3"/>
  <c r="T29" i="3"/>
  <c r="P29" i="3"/>
  <c r="R29" i="3" s="1"/>
  <c r="L29" i="3"/>
  <c r="D29" i="3"/>
  <c r="C29" i="3"/>
  <c r="B29" i="3"/>
  <c r="A29" i="3"/>
  <c r="AA28" i="3"/>
  <c r="U28" i="3"/>
  <c r="Z28" i="3" s="1"/>
  <c r="T28" i="3"/>
  <c r="P28" i="3"/>
  <c r="R28" i="3" s="1"/>
  <c r="L28" i="3"/>
  <c r="D28" i="3"/>
  <c r="C28" i="3"/>
  <c r="B28" i="3"/>
  <c r="A28" i="3"/>
  <c r="Z27" i="3"/>
  <c r="AA27" i="3" s="1"/>
  <c r="U27" i="3"/>
  <c r="T27" i="3"/>
  <c r="R27" i="3"/>
  <c r="P27" i="3"/>
  <c r="L27" i="3"/>
  <c r="D27" i="3"/>
  <c r="C27" i="3"/>
  <c r="B27" i="3"/>
  <c r="A27" i="3"/>
  <c r="AA26" i="3"/>
  <c r="Z26" i="3"/>
  <c r="U26" i="3"/>
  <c r="T26" i="3"/>
  <c r="R26" i="3"/>
  <c r="P26" i="3"/>
  <c r="L26" i="3"/>
  <c r="D26" i="3"/>
  <c r="C26" i="3"/>
  <c r="B26" i="3"/>
  <c r="A26" i="3"/>
  <c r="Z25" i="3"/>
  <c r="AA25" i="3" s="1"/>
  <c r="U25" i="3"/>
  <c r="T25" i="3"/>
  <c r="P25" i="3"/>
  <c r="R25" i="3" s="1"/>
  <c r="L25" i="3"/>
  <c r="D25" i="3"/>
  <c r="C25" i="3"/>
  <c r="B25" i="3"/>
  <c r="A25" i="3"/>
  <c r="AA24" i="3"/>
  <c r="Z24" i="3"/>
  <c r="U24" i="3"/>
  <c r="T24" i="3"/>
  <c r="R24" i="3"/>
  <c r="P24" i="3"/>
  <c r="L24" i="3"/>
  <c r="D24" i="3"/>
  <c r="C24" i="3"/>
  <c r="B24" i="3"/>
  <c r="A24" i="3"/>
  <c r="U23" i="3"/>
  <c r="Z23" i="3" s="1"/>
  <c r="AA23" i="3" s="1"/>
  <c r="T23" i="3"/>
  <c r="P23" i="3"/>
  <c r="R23" i="3" s="1"/>
  <c r="L23" i="3"/>
  <c r="D23" i="3"/>
  <c r="C23" i="3"/>
  <c r="B23" i="3"/>
  <c r="A23" i="3"/>
  <c r="U22" i="3"/>
  <c r="Z22" i="3" s="1"/>
  <c r="AA22" i="3" s="1"/>
  <c r="T22" i="3"/>
  <c r="R22" i="3"/>
  <c r="P22" i="3"/>
  <c r="L22" i="3"/>
  <c r="D22" i="3"/>
  <c r="C22" i="3"/>
  <c r="B22" i="3"/>
  <c r="A22" i="3"/>
  <c r="Z21" i="3"/>
  <c r="AA21" i="3" s="1"/>
  <c r="U21" i="3"/>
  <c r="T21" i="3"/>
  <c r="P21" i="3"/>
  <c r="R21" i="3" s="1"/>
  <c r="L21" i="3"/>
  <c r="D21" i="3"/>
  <c r="C21" i="3"/>
  <c r="B21" i="3"/>
  <c r="A21" i="3"/>
  <c r="AA20" i="3"/>
  <c r="Z20" i="3"/>
  <c r="U20" i="3"/>
  <c r="T20" i="3"/>
  <c r="R20" i="3"/>
  <c r="P20" i="3"/>
  <c r="L20" i="3"/>
  <c r="D20" i="3"/>
  <c r="C20" i="3"/>
  <c r="B20" i="3"/>
  <c r="A20" i="3"/>
  <c r="AA19" i="3"/>
  <c r="Z19" i="3"/>
  <c r="U19" i="3"/>
  <c r="T19" i="3"/>
  <c r="P19" i="3"/>
  <c r="R19" i="3" s="1"/>
  <c r="L19" i="3"/>
  <c r="D19" i="3"/>
  <c r="C19" i="3"/>
  <c r="B19" i="3"/>
  <c r="A19" i="3"/>
  <c r="U18" i="3"/>
  <c r="Z18" i="3" s="1"/>
  <c r="AA18" i="3" s="1"/>
  <c r="T18" i="3"/>
  <c r="R18" i="3"/>
  <c r="P18" i="3"/>
  <c r="L18" i="3"/>
  <c r="D18" i="3"/>
  <c r="C18" i="3"/>
  <c r="B18" i="3"/>
  <c r="A18" i="3"/>
  <c r="Z17" i="3"/>
  <c r="AA17" i="3" s="1"/>
  <c r="U17" i="3"/>
  <c r="T17" i="3"/>
  <c r="R17" i="3"/>
  <c r="P17" i="3"/>
  <c r="L17" i="3"/>
  <c r="D17" i="3"/>
  <c r="C17" i="3"/>
  <c r="B17" i="3"/>
  <c r="A17" i="3"/>
  <c r="U16" i="3"/>
  <c r="Z16" i="3" s="1"/>
  <c r="AA16" i="3" s="1"/>
  <c r="T16" i="3"/>
  <c r="P16" i="3"/>
  <c r="R16" i="3" s="1"/>
  <c r="L16" i="3"/>
  <c r="D16" i="3"/>
  <c r="C16" i="3"/>
  <c r="B16" i="3"/>
  <c r="A16" i="3"/>
  <c r="T15" i="3"/>
  <c r="P15" i="3"/>
  <c r="R15" i="3" s="1"/>
  <c r="L15" i="3"/>
  <c r="D15" i="3"/>
  <c r="C15" i="3"/>
  <c r="B15" i="3"/>
  <c r="A15" i="3"/>
  <c r="AA14" i="3"/>
  <c r="T14" i="3"/>
  <c r="P14" i="3"/>
  <c r="U14" i="3" s="1"/>
  <c r="Z14" i="3" s="1"/>
  <c r="L14" i="3"/>
  <c r="D14" i="3"/>
  <c r="C14" i="3"/>
  <c r="B14" i="3"/>
  <c r="A14" i="3"/>
  <c r="AA13" i="3"/>
  <c r="T13" i="3"/>
  <c r="R13" i="3"/>
  <c r="P13" i="3"/>
  <c r="U13" i="3" s="1"/>
  <c r="Z13" i="3" s="1"/>
  <c r="L13" i="3"/>
  <c r="D13" i="3"/>
  <c r="C13" i="3"/>
  <c r="B13" i="3"/>
  <c r="E25" i="1" s="1"/>
  <c r="A13" i="3"/>
  <c r="T12" i="3"/>
  <c r="U12" i="3" s="1"/>
  <c r="Z12" i="3" s="1"/>
  <c r="AA12" i="3" s="1"/>
  <c r="R12" i="3"/>
  <c r="P12" i="3"/>
  <c r="L12" i="3"/>
  <c r="D12" i="3"/>
  <c r="C12" i="3"/>
  <c r="B12" i="3"/>
  <c r="A12" i="3"/>
  <c r="Z11" i="3"/>
  <c r="AA11" i="3" s="1"/>
  <c r="U11" i="3"/>
  <c r="T11" i="3"/>
  <c r="R11" i="3"/>
  <c r="P11" i="3"/>
  <c r="L11" i="3"/>
  <c r="D11" i="3"/>
  <c r="C11" i="3"/>
  <c r="B11" i="3"/>
  <c r="A11" i="3"/>
  <c r="T10" i="3"/>
  <c r="U10" i="3" s="1"/>
  <c r="Z10" i="3" s="1"/>
  <c r="AA10" i="3" s="1"/>
  <c r="R10" i="3"/>
  <c r="P10" i="3"/>
  <c r="L10" i="3"/>
  <c r="D10" i="3"/>
  <c r="C10" i="3"/>
  <c r="B10" i="3"/>
  <c r="A10" i="3"/>
  <c r="U9" i="3"/>
  <c r="Z9" i="3" s="1"/>
  <c r="AA9" i="3" s="1"/>
  <c r="T9" i="3"/>
  <c r="P9" i="3"/>
  <c r="R9" i="3" s="1"/>
  <c r="L9" i="3"/>
  <c r="D9" i="3"/>
  <c r="C9" i="3"/>
  <c r="B9" i="3"/>
  <c r="J15" i="1" s="1"/>
  <c r="A9" i="3"/>
  <c r="T8" i="3"/>
  <c r="U8" i="3" s="1"/>
  <c r="P8" i="3"/>
  <c r="R8" i="3" s="1"/>
  <c r="L8" i="3"/>
  <c r="D8" i="3"/>
  <c r="C8" i="3"/>
  <c r="B8" i="3"/>
  <c r="A8" i="3"/>
  <c r="X307" i="2"/>
  <c r="R307" i="2"/>
  <c r="W307" i="2" s="1"/>
  <c r="Q307" i="2"/>
  <c r="O307" i="2"/>
  <c r="K307" i="2"/>
  <c r="D307" i="2"/>
  <c r="C307" i="2"/>
  <c r="B307" i="2"/>
  <c r="A307" i="2"/>
  <c r="R306" i="2"/>
  <c r="W306" i="2" s="1"/>
  <c r="X306" i="2" s="1"/>
  <c r="Q306" i="2"/>
  <c r="O306" i="2"/>
  <c r="K306" i="2"/>
  <c r="D306" i="2"/>
  <c r="C306" i="2"/>
  <c r="B306" i="2"/>
  <c r="A306" i="2"/>
  <c r="X305" i="2"/>
  <c r="R305" i="2"/>
  <c r="W305" i="2" s="1"/>
  <c r="Q305" i="2"/>
  <c r="O305" i="2"/>
  <c r="K305" i="2"/>
  <c r="D305" i="2"/>
  <c r="C305" i="2"/>
  <c r="B305" i="2"/>
  <c r="A305" i="2"/>
  <c r="R304" i="2"/>
  <c r="W304" i="2" s="1"/>
  <c r="X304" i="2" s="1"/>
  <c r="Q304" i="2"/>
  <c r="O304" i="2"/>
  <c r="K304" i="2"/>
  <c r="D304" i="2"/>
  <c r="C304" i="2"/>
  <c r="B304" i="2"/>
  <c r="A304" i="2"/>
  <c r="R303" i="2"/>
  <c r="W303" i="2" s="1"/>
  <c r="X303" i="2" s="1"/>
  <c r="Q303" i="2"/>
  <c r="O303" i="2"/>
  <c r="K303" i="2"/>
  <c r="D303" i="2"/>
  <c r="C303" i="2"/>
  <c r="B303" i="2"/>
  <c r="A303" i="2"/>
  <c r="R302" i="2"/>
  <c r="W302" i="2" s="1"/>
  <c r="X302" i="2" s="1"/>
  <c r="Q302" i="2"/>
  <c r="O302" i="2"/>
  <c r="K302" i="2"/>
  <c r="D302" i="2"/>
  <c r="C302" i="2"/>
  <c r="B302" i="2"/>
  <c r="A302" i="2"/>
  <c r="R301" i="2"/>
  <c r="W301" i="2" s="1"/>
  <c r="X301" i="2" s="1"/>
  <c r="Q301" i="2"/>
  <c r="O301" i="2"/>
  <c r="K301" i="2"/>
  <c r="D301" i="2"/>
  <c r="C301" i="2"/>
  <c r="B301" i="2"/>
  <c r="A301" i="2"/>
  <c r="R300" i="2"/>
  <c r="W300" i="2" s="1"/>
  <c r="X300" i="2" s="1"/>
  <c r="Q300" i="2"/>
  <c r="O300" i="2"/>
  <c r="K300" i="2"/>
  <c r="D300" i="2"/>
  <c r="C300" i="2"/>
  <c r="B300" i="2"/>
  <c r="A300" i="2"/>
  <c r="R299" i="2"/>
  <c r="W299" i="2" s="1"/>
  <c r="X299" i="2" s="1"/>
  <c r="Q299" i="2"/>
  <c r="O299" i="2"/>
  <c r="K299" i="2"/>
  <c r="D299" i="2"/>
  <c r="C299" i="2"/>
  <c r="B299" i="2"/>
  <c r="A299" i="2"/>
  <c r="X298" i="2"/>
  <c r="W298" i="2"/>
  <c r="R298" i="2"/>
  <c r="Q298" i="2"/>
  <c r="O298" i="2"/>
  <c r="K298" i="2"/>
  <c r="D298" i="2"/>
  <c r="C298" i="2"/>
  <c r="B298" i="2"/>
  <c r="A298" i="2"/>
  <c r="X297" i="2"/>
  <c r="R297" i="2"/>
  <c r="W297" i="2" s="1"/>
  <c r="Q297" i="2"/>
  <c r="O297" i="2"/>
  <c r="K297" i="2"/>
  <c r="D297" i="2"/>
  <c r="C297" i="2"/>
  <c r="B297" i="2"/>
  <c r="A297" i="2"/>
  <c r="W296" i="2"/>
  <c r="X296" i="2" s="1"/>
  <c r="R296" i="2"/>
  <c r="Q296" i="2"/>
  <c r="O296" i="2"/>
  <c r="K296" i="2"/>
  <c r="D296" i="2"/>
  <c r="C296" i="2"/>
  <c r="B296" i="2"/>
  <c r="A296" i="2"/>
  <c r="X295" i="2"/>
  <c r="R295" i="2"/>
  <c r="W295" i="2" s="1"/>
  <c r="Q295" i="2"/>
  <c r="O295" i="2"/>
  <c r="K295" i="2"/>
  <c r="D295" i="2"/>
  <c r="C295" i="2"/>
  <c r="B295" i="2"/>
  <c r="A295" i="2"/>
  <c r="R294" i="2"/>
  <c r="W294" i="2" s="1"/>
  <c r="X294" i="2" s="1"/>
  <c r="Q294" i="2"/>
  <c r="O294" i="2"/>
  <c r="K294" i="2"/>
  <c r="D294" i="2"/>
  <c r="C294" i="2"/>
  <c r="B294" i="2"/>
  <c r="A294" i="2"/>
  <c r="R293" i="2"/>
  <c r="W293" i="2" s="1"/>
  <c r="X293" i="2" s="1"/>
  <c r="Q293" i="2"/>
  <c r="O293" i="2"/>
  <c r="K293" i="2"/>
  <c r="D293" i="2"/>
  <c r="C293" i="2"/>
  <c r="B293" i="2"/>
  <c r="A293" i="2"/>
  <c r="W292" i="2"/>
  <c r="X292" i="2" s="1"/>
  <c r="R292" i="2"/>
  <c r="Q292" i="2"/>
  <c r="O292" i="2"/>
  <c r="K292" i="2"/>
  <c r="D292" i="2"/>
  <c r="C292" i="2"/>
  <c r="B292" i="2"/>
  <c r="A292" i="2"/>
  <c r="X291" i="2"/>
  <c r="R291" i="2"/>
  <c r="W291" i="2" s="1"/>
  <c r="Q291" i="2"/>
  <c r="O291" i="2"/>
  <c r="K291" i="2"/>
  <c r="D291" i="2"/>
  <c r="C291" i="2"/>
  <c r="B291" i="2"/>
  <c r="A291" i="2"/>
  <c r="R290" i="2"/>
  <c r="W290" i="2" s="1"/>
  <c r="X290" i="2" s="1"/>
  <c r="Q290" i="2"/>
  <c r="O290" i="2"/>
  <c r="K290" i="2"/>
  <c r="D290" i="2"/>
  <c r="C290" i="2"/>
  <c r="B290" i="2"/>
  <c r="A290" i="2"/>
  <c r="R289" i="2"/>
  <c r="W289" i="2" s="1"/>
  <c r="X289" i="2" s="1"/>
  <c r="Q289" i="2"/>
  <c r="O289" i="2"/>
  <c r="K289" i="2"/>
  <c r="D289" i="2"/>
  <c r="C289" i="2"/>
  <c r="B289" i="2"/>
  <c r="A289" i="2"/>
  <c r="R288" i="2"/>
  <c r="W288" i="2" s="1"/>
  <c r="X288" i="2" s="1"/>
  <c r="Q288" i="2"/>
  <c r="O288" i="2"/>
  <c r="K288" i="2"/>
  <c r="D288" i="2"/>
  <c r="C288" i="2"/>
  <c r="B288" i="2"/>
  <c r="A288" i="2"/>
  <c r="X287" i="2"/>
  <c r="R287" i="2"/>
  <c r="W287" i="2" s="1"/>
  <c r="Q287" i="2"/>
  <c r="O287" i="2"/>
  <c r="K287" i="2"/>
  <c r="D287" i="2"/>
  <c r="C287" i="2"/>
  <c r="B287" i="2"/>
  <c r="A287" i="2"/>
  <c r="W286" i="2"/>
  <c r="X286" i="2" s="1"/>
  <c r="R286" i="2"/>
  <c r="Q286" i="2"/>
  <c r="O286" i="2"/>
  <c r="K286" i="2"/>
  <c r="D286" i="2"/>
  <c r="C286" i="2"/>
  <c r="B286" i="2"/>
  <c r="A286" i="2"/>
  <c r="R285" i="2"/>
  <c r="W285" i="2" s="1"/>
  <c r="X285" i="2" s="1"/>
  <c r="Q285" i="2"/>
  <c r="O285" i="2"/>
  <c r="K285" i="2"/>
  <c r="D285" i="2"/>
  <c r="C285" i="2"/>
  <c r="B285" i="2"/>
  <c r="A285" i="2"/>
  <c r="R284" i="2"/>
  <c r="W284" i="2" s="1"/>
  <c r="X284" i="2" s="1"/>
  <c r="Q284" i="2"/>
  <c r="O284" i="2"/>
  <c r="K284" i="2"/>
  <c r="D284" i="2"/>
  <c r="C284" i="2"/>
  <c r="B284" i="2"/>
  <c r="A284" i="2"/>
  <c r="R283" i="2"/>
  <c r="W283" i="2" s="1"/>
  <c r="X283" i="2" s="1"/>
  <c r="Q283" i="2"/>
  <c r="O283" i="2"/>
  <c r="K283" i="2"/>
  <c r="D283" i="2"/>
  <c r="C283" i="2"/>
  <c r="B283" i="2"/>
  <c r="A283" i="2"/>
  <c r="R282" i="2"/>
  <c r="W282" i="2" s="1"/>
  <c r="X282" i="2" s="1"/>
  <c r="Q282" i="2"/>
  <c r="O282" i="2"/>
  <c r="K282" i="2"/>
  <c r="D282" i="2"/>
  <c r="C282" i="2"/>
  <c r="B282" i="2"/>
  <c r="A282" i="2"/>
  <c r="X281" i="2"/>
  <c r="R281" i="2"/>
  <c r="W281" i="2" s="1"/>
  <c r="Q281" i="2"/>
  <c r="O281" i="2"/>
  <c r="K281" i="2"/>
  <c r="D281" i="2"/>
  <c r="C281" i="2"/>
  <c r="B281" i="2"/>
  <c r="A281" i="2"/>
  <c r="R280" i="2"/>
  <c r="W280" i="2" s="1"/>
  <c r="X280" i="2" s="1"/>
  <c r="Q280" i="2"/>
  <c r="O280" i="2"/>
  <c r="K280" i="2"/>
  <c r="D280" i="2"/>
  <c r="C280" i="2"/>
  <c r="B280" i="2"/>
  <c r="A280" i="2"/>
  <c r="R279" i="2"/>
  <c r="W279" i="2" s="1"/>
  <c r="X279" i="2" s="1"/>
  <c r="Q279" i="2"/>
  <c r="O279" i="2"/>
  <c r="K279" i="2"/>
  <c r="D279" i="2"/>
  <c r="C279" i="2"/>
  <c r="B279" i="2"/>
  <c r="A279" i="2"/>
  <c r="R278" i="2"/>
  <c r="W278" i="2" s="1"/>
  <c r="X278" i="2" s="1"/>
  <c r="Q278" i="2"/>
  <c r="O278" i="2"/>
  <c r="K278" i="2"/>
  <c r="D278" i="2"/>
  <c r="C278" i="2"/>
  <c r="B278" i="2"/>
  <c r="A278" i="2"/>
  <c r="X277" i="2"/>
  <c r="R277" i="2"/>
  <c r="W277" i="2" s="1"/>
  <c r="Q277" i="2"/>
  <c r="O277" i="2"/>
  <c r="K277" i="2"/>
  <c r="D277" i="2"/>
  <c r="C277" i="2"/>
  <c r="B277" i="2"/>
  <c r="A277" i="2"/>
  <c r="X276" i="2"/>
  <c r="W276" i="2"/>
  <c r="R276" i="2"/>
  <c r="Q276" i="2"/>
  <c r="O276" i="2"/>
  <c r="K276" i="2"/>
  <c r="D276" i="2"/>
  <c r="C276" i="2"/>
  <c r="B276" i="2"/>
  <c r="A276" i="2"/>
  <c r="R275" i="2"/>
  <c r="W275" i="2" s="1"/>
  <c r="X275" i="2" s="1"/>
  <c r="Q275" i="2"/>
  <c r="O275" i="2"/>
  <c r="K275" i="2"/>
  <c r="D275" i="2"/>
  <c r="C275" i="2"/>
  <c r="B275" i="2"/>
  <c r="A275" i="2"/>
  <c r="W274" i="2"/>
  <c r="X274" i="2" s="1"/>
  <c r="R274" i="2"/>
  <c r="Q274" i="2"/>
  <c r="O274" i="2"/>
  <c r="K274" i="2"/>
  <c r="D274" i="2"/>
  <c r="C274" i="2"/>
  <c r="B274" i="2"/>
  <c r="A274" i="2"/>
  <c r="R273" i="2"/>
  <c r="W273" i="2" s="1"/>
  <c r="X273" i="2" s="1"/>
  <c r="Q273" i="2"/>
  <c r="O273" i="2"/>
  <c r="K273" i="2"/>
  <c r="D273" i="2"/>
  <c r="C273" i="2"/>
  <c r="B273" i="2"/>
  <c r="A273" i="2"/>
  <c r="X272" i="2"/>
  <c r="R272" i="2"/>
  <c r="W272" i="2" s="1"/>
  <c r="Q272" i="2"/>
  <c r="O272" i="2"/>
  <c r="K272" i="2"/>
  <c r="D272" i="2"/>
  <c r="C272" i="2"/>
  <c r="B272" i="2"/>
  <c r="A272" i="2"/>
  <c r="R271" i="2"/>
  <c r="W271" i="2" s="1"/>
  <c r="X271" i="2" s="1"/>
  <c r="Q271" i="2"/>
  <c r="O271" i="2"/>
  <c r="K271" i="2"/>
  <c r="D271" i="2"/>
  <c r="C271" i="2"/>
  <c r="B271" i="2"/>
  <c r="A271" i="2"/>
  <c r="W270" i="2"/>
  <c r="X270" i="2" s="1"/>
  <c r="R270" i="2"/>
  <c r="Q270" i="2"/>
  <c r="O270" i="2"/>
  <c r="K270" i="2"/>
  <c r="D270" i="2"/>
  <c r="C270" i="2"/>
  <c r="B270" i="2"/>
  <c r="A270" i="2"/>
  <c r="R269" i="2"/>
  <c r="W269" i="2" s="1"/>
  <c r="X269" i="2" s="1"/>
  <c r="Q269" i="2"/>
  <c r="O269" i="2"/>
  <c r="K269" i="2"/>
  <c r="D269" i="2"/>
  <c r="C269" i="2"/>
  <c r="B269" i="2"/>
  <c r="A269" i="2"/>
  <c r="W268" i="2"/>
  <c r="X268" i="2" s="1"/>
  <c r="R268" i="2"/>
  <c r="Q268" i="2"/>
  <c r="O268" i="2"/>
  <c r="K268" i="2"/>
  <c r="D268" i="2"/>
  <c r="C268" i="2"/>
  <c r="B268" i="2"/>
  <c r="A268" i="2"/>
  <c r="X267" i="2"/>
  <c r="R267" i="2"/>
  <c r="W267" i="2" s="1"/>
  <c r="Q267" i="2"/>
  <c r="O267" i="2"/>
  <c r="K267" i="2"/>
  <c r="D267" i="2"/>
  <c r="C267" i="2"/>
  <c r="B267" i="2"/>
  <c r="A267" i="2"/>
  <c r="R266" i="2"/>
  <c r="W266" i="2" s="1"/>
  <c r="X266" i="2" s="1"/>
  <c r="Q266" i="2"/>
  <c r="O266" i="2"/>
  <c r="K266" i="2"/>
  <c r="D266" i="2"/>
  <c r="C266" i="2"/>
  <c r="B266" i="2"/>
  <c r="A266" i="2"/>
  <c r="X265" i="2"/>
  <c r="R265" i="2"/>
  <c r="W265" i="2" s="1"/>
  <c r="Q265" i="2"/>
  <c r="O265" i="2"/>
  <c r="K265" i="2"/>
  <c r="D265" i="2"/>
  <c r="C265" i="2"/>
  <c r="B265" i="2"/>
  <c r="A265" i="2"/>
  <c r="W264" i="2"/>
  <c r="X264" i="2" s="1"/>
  <c r="R264" i="2"/>
  <c r="Q264" i="2"/>
  <c r="O264" i="2"/>
  <c r="K264" i="2"/>
  <c r="D264" i="2"/>
  <c r="C264" i="2"/>
  <c r="B264" i="2"/>
  <c r="A264" i="2"/>
  <c r="R263" i="2"/>
  <c r="W263" i="2" s="1"/>
  <c r="X263" i="2" s="1"/>
  <c r="Q263" i="2"/>
  <c r="O263" i="2"/>
  <c r="K263" i="2"/>
  <c r="D263" i="2"/>
  <c r="C263" i="2"/>
  <c r="B263" i="2"/>
  <c r="A263" i="2"/>
  <c r="R262" i="2"/>
  <c r="W262" i="2" s="1"/>
  <c r="X262" i="2" s="1"/>
  <c r="Q262" i="2"/>
  <c r="O262" i="2"/>
  <c r="K262" i="2"/>
  <c r="D262" i="2"/>
  <c r="C262" i="2"/>
  <c r="B262" i="2"/>
  <c r="A262" i="2"/>
  <c r="R261" i="2"/>
  <c r="W261" i="2" s="1"/>
  <c r="X261" i="2" s="1"/>
  <c r="Q261" i="2"/>
  <c r="O261" i="2"/>
  <c r="K261" i="2"/>
  <c r="D261" i="2"/>
  <c r="C261" i="2"/>
  <c r="B261" i="2"/>
  <c r="A261" i="2"/>
  <c r="R260" i="2"/>
  <c r="W260" i="2" s="1"/>
  <c r="X260" i="2" s="1"/>
  <c r="Q260" i="2"/>
  <c r="O260" i="2"/>
  <c r="K260" i="2"/>
  <c r="D260" i="2"/>
  <c r="C260" i="2"/>
  <c r="B260" i="2"/>
  <c r="A260" i="2"/>
  <c r="R259" i="2"/>
  <c r="W259" i="2" s="1"/>
  <c r="X259" i="2" s="1"/>
  <c r="Q259" i="2"/>
  <c r="O259" i="2"/>
  <c r="K259" i="2"/>
  <c r="D259" i="2"/>
  <c r="C259" i="2"/>
  <c r="B259" i="2"/>
  <c r="A259" i="2"/>
  <c r="R258" i="2"/>
  <c r="W258" i="2" s="1"/>
  <c r="X258" i="2" s="1"/>
  <c r="Q258" i="2"/>
  <c r="O258" i="2"/>
  <c r="K258" i="2"/>
  <c r="D258" i="2"/>
  <c r="C258" i="2"/>
  <c r="B258" i="2"/>
  <c r="A258" i="2"/>
  <c r="X257" i="2"/>
  <c r="R257" i="2"/>
  <c r="W257" i="2" s="1"/>
  <c r="Q257" i="2"/>
  <c r="O257" i="2"/>
  <c r="K257" i="2"/>
  <c r="D257" i="2"/>
  <c r="C257" i="2"/>
  <c r="B257" i="2"/>
  <c r="A257" i="2"/>
  <c r="R256" i="2"/>
  <c r="W256" i="2" s="1"/>
  <c r="X256" i="2" s="1"/>
  <c r="Q256" i="2"/>
  <c r="O256" i="2"/>
  <c r="K256" i="2"/>
  <c r="D256" i="2"/>
  <c r="C256" i="2"/>
  <c r="B256" i="2"/>
  <c r="A256" i="2"/>
  <c r="X255" i="2"/>
  <c r="R255" i="2"/>
  <c r="W255" i="2" s="1"/>
  <c r="Q255" i="2"/>
  <c r="O255" i="2"/>
  <c r="K255" i="2"/>
  <c r="D255" i="2"/>
  <c r="C255" i="2"/>
  <c r="B255" i="2"/>
  <c r="A255" i="2"/>
  <c r="R254" i="2"/>
  <c r="W254" i="2" s="1"/>
  <c r="X254" i="2" s="1"/>
  <c r="Q254" i="2"/>
  <c r="O254" i="2"/>
  <c r="K254" i="2"/>
  <c r="D254" i="2"/>
  <c r="C254" i="2"/>
  <c r="B254" i="2"/>
  <c r="A254" i="2"/>
  <c r="R253" i="2"/>
  <c r="W253" i="2" s="1"/>
  <c r="X253" i="2" s="1"/>
  <c r="Q253" i="2"/>
  <c r="O253" i="2"/>
  <c r="K253" i="2"/>
  <c r="D253" i="2"/>
  <c r="C253" i="2"/>
  <c r="B253" i="2"/>
  <c r="A253" i="2"/>
  <c r="W252" i="2"/>
  <c r="X252" i="2" s="1"/>
  <c r="R252" i="2"/>
  <c r="Q252" i="2"/>
  <c r="O252" i="2"/>
  <c r="K252" i="2"/>
  <c r="D252" i="2"/>
  <c r="C252" i="2"/>
  <c r="B252" i="2"/>
  <c r="A252" i="2"/>
  <c r="X251" i="2"/>
  <c r="R251" i="2"/>
  <c r="W251" i="2" s="1"/>
  <c r="Q251" i="2"/>
  <c r="O251" i="2"/>
  <c r="K251" i="2"/>
  <c r="D251" i="2"/>
  <c r="C251" i="2"/>
  <c r="B251" i="2"/>
  <c r="A251" i="2"/>
  <c r="R250" i="2"/>
  <c r="W250" i="2" s="1"/>
  <c r="X250" i="2" s="1"/>
  <c r="Q250" i="2"/>
  <c r="O250" i="2"/>
  <c r="K250" i="2"/>
  <c r="D250" i="2"/>
  <c r="C250" i="2"/>
  <c r="B250" i="2"/>
  <c r="A250" i="2"/>
  <c r="R249" i="2"/>
  <c r="W249" i="2" s="1"/>
  <c r="X249" i="2" s="1"/>
  <c r="Q249" i="2"/>
  <c r="O249" i="2"/>
  <c r="K249" i="2"/>
  <c r="D249" i="2"/>
  <c r="C249" i="2"/>
  <c r="B249" i="2"/>
  <c r="A249" i="2"/>
  <c r="R248" i="2"/>
  <c r="W248" i="2" s="1"/>
  <c r="X248" i="2" s="1"/>
  <c r="Q248" i="2"/>
  <c r="O248" i="2"/>
  <c r="K248" i="2"/>
  <c r="D248" i="2"/>
  <c r="C248" i="2"/>
  <c r="B248" i="2"/>
  <c r="A248" i="2"/>
  <c r="R247" i="2"/>
  <c r="W247" i="2" s="1"/>
  <c r="X247" i="2" s="1"/>
  <c r="Q247" i="2"/>
  <c r="O247" i="2"/>
  <c r="K247" i="2"/>
  <c r="D247" i="2"/>
  <c r="C247" i="2"/>
  <c r="B247" i="2"/>
  <c r="A247" i="2"/>
  <c r="X246" i="2"/>
  <c r="W246" i="2"/>
  <c r="R246" i="2"/>
  <c r="Q246" i="2"/>
  <c r="O246" i="2"/>
  <c r="K246" i="2"/>
  <c r="D246" i="2"/>
  <c r="C246" i="2"/>
  <c r="B246" i="2"/>
  <c r="A246" i="2"/>
  <c r="R245" i="2"/>
  <c r="W245" i="2" s="1"/>
  <c r="X245" i="2" s="1"/>
  <c r="Q245" i="2"/>
  <c r="O245" i="2"/>
  <c r="K245" i="2"/>
  <c r="D245" i="2"/>
  <c r="C245" i="2"/>
  <c r="B245" i="2"/>
  <c r="A245" i="2"/>
  <c r="X244" i="2"/>
  <c r="W244" i="2"/>
  <c r="R244" i="2"/>
  <c r="Q244" i="2"/>
  <c r="O244" i="2"/>
  <c r="K244" i="2"/>
  <c r="D244" i="2"/>
  <c r="C244" i="2"/>
  <c r="B244" i="2"/>
  <c r="A244" i="2"/>
  <c r="R243" i="2"/>
  <c r="W243" i="2" s="1"/>
  <c r="X243" i="2" s="1"/>
  <c r="Q243" i="2"/>
  <c r="O243" i="2"/>
  <c r="K243" i="2"/>
  <c r="D243" i="2"/>
  <c r="C243" i="2"/>
  <c r="B243" i="2"/>
  <c r="A243" i="2"/>
  <c r="R242" i="2"/>
  <c r="W242" i="2" s="1"/>
  <c r="X242" i="2" s="1"/>
  <c r="Q242" i="2"/>
  <c r="O242" i="2"/>
  <c r="K242" i="2"/>
  <c r="D242" i="2"/>
  <c r="C242" i="2"/>
  <c r="B242" i="2"/>
  <c r="A242" i="2"/>
  <c r="X241" i="2"/>
  <c r="R241" i="2"/>
  <c r="W241" i="2" s="1"/>
  <c r="Q241" i="2"/>
  <c r="O241" i="2"/>
  <c r="K241" i="2"/>
  <c r="D241" i="2"/>
  <c r="C241" i="2"/>
  <c r="B241" i="2"/>
  <c r="A241" i="2"/>
  <c r="R240" i="2"/>
  <c r="W240" i="2" s="1"/>
  <c r="X240" i="2" s="1"/>
  <c r="Q240" i="2"/>
  <c r="O240" i="2"/>
  <c r="K240" i="2"/>
  <c r="D240" i="2"/>
  <c r="C240" i="2"/>
  <c r="B240" i="2"/>
  <c r="A240" i="2"/>
  <c r="X239" i="2"/>
  <c r="R239" i="2"/>
  <c r="W239" i="2" s="1"/>
  <c r="Q239" i="2"/>
  <c r="O239" i="2"/>
  <c r="K239" i="2"/>
  <c r="D239" i="2"/>
  <c r="C239" i="2"/>
  <c r="B239" i="2"/>
  <c r="A239" i="2"/>
  <c r="R238" i="2"/>
  <c r="W238" i="2" s="1"/>
  <c r="X238" i="2" s="1"/>
  <c r="Q238" i="2"/>
  <c r="O238" i="2"/>
  <c r="K238" i="2"/>
  <c r="D238" i="2"/>
  <c r="C238" i="2"/>
  <c r="B238" i="2"/>
  <c r="A238" i="2"/>
  <c r="R237" i="2"/>
  <c r="W237" i="2" s="1"/>
  <c r="X237" i="2" s="1"/>
  <c r="Q237" i="2"/>
  <c r="O237" i="2"/>
  <c r="K237" i="2"/>
  <c r="D237" i="2"/>
  <c r="C237" i="2"/>
  <c r="B237" i="2"/>
  <c r="A237" i="2"/>
  <c r="X236" i="2"/>
  <c r="W236" i="2"/>
  <c r="R236" i="2"/>
  <c r="Q236" i="2"/>
  <c r="O236" i="2"/>
  <c r="K236" i="2"/>
  <c r="D236" i="2"/>
  <c r="C236" i="2"/>
  <c r="B236" i="2"/>
  <c r="A236" i="2"/>
  <c r="X235" i="2"/>
  <c r="R235" i="2"/>
  <c r="W235" i="2" s="1"/>
  <c r="Q235" i="2"/>
  <c r="O235" i="2"/>
  <c r="K235" i="2"/>
  <c r="D235" i="2"/>
  <c r="C235" i="2"/>
  <c r="B235" i="2"/>
  <c r="A235" i="2"/>
  <c r="W234" i="2"/>
  <c r="X234" i="2" s="1"/>
  <c r="R234" i="2"/>
  <c r="Q234" i="2"/>
  <c r="O234" i="2"/>
  <c r="K234" i="2"/>
  <c r="D234" i="2"/>
  <c r="C234" i="2"/>
  <c r="B234" i="2"/>
  <c r="A234" i="2"/>
  <c r="R233" i="2"/>
  <c r="W233" i="2" s="1"/>
  <c r="X233" i="2" s="1"/>
  <c r="Q233" i="2"/>
  <c r="O233" i="2"/>
  <c r="K233" i="2"/>
  <c r="D233" i="2"/>
  <c r="C233" i="2"/>
  <c r="B233" i="2"/>
  <c r="A233" i="2"/>
  <c r="X232" i="2"/>
  <c r="R232" i="2"/>
  <c r="W232" i="2" s="1"/>
  <c r="Q232" i="2"/>
  <c r="O232" i="2"/>
  <c r="K232" i="2"/>
  <c r="D232" i="2"/>
  <c r="C232" i="2"/>
  <c r="B232" i="2"/>
  <c r="A232" i="2"/>
  <c r="R231" i="2"/>
  <c r="W231" i="2" s="1"/>
  <c r="X231" i="2" s="1"/>
  <c r="Q231" i="2"/>
  <c r="O231" i="2"/>
  <c r="K231" i="2"/>
  <c r="D231" i="2"/>
  <c r="C231" i="2"/>
  <c r="B231" i="2"/>
  <c r="A231" i="2"/>
  <c r="X230" i="2"/>
  <c r="W230" i="2"/>
  <c r="R230" i="2"/>
  <c r="Q230" i="2"/>
  <c r="O230" i="2"/>
  <c r="K230" i="2"/>
  <c r="D230" i="2"/>
  <c r="C230" i="2"/>
  <c r="B230" i="2"/>
  <c r="A230" i="2"/>
  <c r="R229" i="2"/>
  <c r="W229" i="2" s="1"/>
  <c r="X229" i="2" s="1"/>
  <c r="Q229" i="2"/>
  <c r="O229" i="2"/>
  <c r="K229" i="2"/>
  <c r="D229" i="2"/>
  <c r="C229" i="2"/>
  <c r="B229" i="2"/>
  <c r="A229" i="2"/>
  <c r="W228" i="2"/>
  <c r="X228" i="2" s="1"/>
  <c r="R228" i="2"/>
  <c r="Q228" i="2"/>
  <c r="O228" i="2"/>
  <c r="K228" i="2"/>
  <c r="D228" i="2"/>
  <c r="C228" i="2"/>
  <c r="B228" i="2"/>
  <c r="A228" i="2"/>
  <c r="X227" i="2"/>
  <c r="R227" i="2"/>
  <c r="W227" i="2" s="1"/>
  <c r="Q227" i="2"/>
  <c r="O227" i="2"/>
  <c r="K227" i="2"/>
  <c r="D227" i="2"/>
  <c r="C227" i="2"/>
  <c r="B227" i="2"/>
  <c r="A227" i="2"/>
  <c r="R226" i="2"/>
  <c r="W226" i="2" s="1"/>
  <c r="X226" i="2" s="1"/>
  <c r="Q226" i="2"/>
  <c r="O226" i="2"/>
  <c r="K226" i="2"/>
  <c r="D226" i="2"/>
  <c r="C226" i="2"/>
  <c r="B226" i="2"/>
  <c r="A226" i="2"/>
  <c r="R225" i="2"/>
  <c r="W225" i="2" s="1"/>
  <c r="X225" i="2" s="1"/>
  <c r="Q225" i="2"/>
  <c r="O225" i="2"/>
  <c r="K225" i="2"/>
  <c r="D225" i="2"/>
  <c r="C225" i="2"/>
  <c r="B225" i="2"/>
  <c r="A225" i="2"/>
  <c r="R224" i="2"/>
  <c r="W224" i="2" s="1"/>
  <c r="X224" i="2" s="1"/>
  <c r="Q224" i="2"/>
  <c r="O224" i="2"/>
  <c r="K224" i="2"/>
  <c r="D224" i="2"/>
  <c r="C224" i="2"/>
  <c r="B224" i="2"/>
  <c r="A224" i="2"/>
  <c r="R223" i="2"/>
  <c r="W223" i="2" s="1"/>
  <c r="X223" i="2" s="1"/>
  <c r="Q223" i="2"/>
  <c r="O223" i="2"/>
  <c r="K223" i="2"/>
  <c r="D223" i="2"/>
  <c r="C223" i="2"/>
  <c r="B223" i="2"/>
  <c r="A223" i="2"/>
  <c r="X222" i="2"/>
  <c r="W222" i="2"/>
  <c r="R222" i="2"/>
  <c r="Q222" i="2"/>
  <c r="O222" i="2"/>
  <c r="K222" i="2"/>
  <c r="D222" i="2"/>
  <c r="C222" i="2"/>
  <c r="B222" i="2"/>
  <c r="A222" i="2"/>
  <c r="R221" i="2"/>
  <c r="W221" i="2" s="1"/>
  <c r="X221" i="2" s="1"/>
  <c r="Q221" i="2"/>
  <c r="O221" i="2"/>
  <c r="K221" i="2"/>
  <c r="D221" i="2"/>
  <c r="C221" i="2"/>
  <c r="B221" i="2"/>
  <c r="A221" i="2"/>
  <c r="R220" i="2"/>
  <c r="W220" i="2" s="1"/>
  <c r="X220" i="2" s="1"/>
  <c r="Q220" i="2"/>
  <c r="O220" i="2"/>
  <c r="K220" i="2"/>
  <c r="D220" i="2"/>
  <c r="C220" i="2"/>
  <c r="B220" i="2"/>
  <c r="A220" i="2"/>
  <c r="R219" i="2"/>
  <c r="W219" i="2" s="1"/>
  <c r="X219" i="2" s="1"/>
  <c r="Q219" i="2"/>
  <c r="O219" i="2"/>
  <c r="K219" i="2"/>
  <c r="D219" i="2"/>
  <c r="C219" i="2"/>
  <c r="B219" i="2"/>
  <c r="A219" i="2"/>
  <c r="R218" i="2"/>
  <c r="W218" i="2" s="1"/>
  <c r="X218" i="2" s="1"/>
  <c r="Q218" i="2"/>
  <c r="O218" i="2"/>
  <c r="K218" i="2"/>
  <c r="D218" i="2"/>
  <c r="C218" i="2"/>
  <c r="B218" i="2"/>
  <c r="A218" i="2"/>
  <c r="X217" i="2"/>
  <c r="R217" i="2"/>
  <c r="W217" i="2" s="1"/>
  <c r="Q217" i="2"/>
  <c r="O217" i="2"/>
  <c r="K217" i="2"/>
  <c r="D217" i="2"/>
  <c r="C217" i="2"/>
  <c r="B217" i="2"/>
  <c r="A217" i="2"/>
  <c r="R216" i="2"/>
  <c r="W216" i="2" s="1"/>
  <c r="X216" i="2" s="1"/>
  <c r="Q216" i="2"/>
  <c r="O216" i="2"/>
  <c r="K216" i="2"/>
  <c r="D216" i="2"/>
  <c r="C216" i="2"/>
  <c r="B216" i="2"/>
  <c r="A216" i="2"/>
  <c r="X215" i="2"/>
  <c r="R215" i="2"/>
  <c r="W215" i="2" s="1"/>
  <c r="Q215" i="2"/>
  <c r="O215" i="2"/>
  <c r="K215" i="2"/>
  <c r="D215" i="2"/>
  <c r="C215" i="2"/>
  <c r="B215" i="2"/>
  <c r="A215" i="2"/>
  <c r="R214" i="2"/>
  <c r="W214" i="2" s="1"/>
  <c r="X214" i="2" s="1"/>
  <c r="Q214" i="2"/>
  <c r="O214" i="2"/>
  <c r="K214" i="2"/>
  <c r="D214" i="2"/>
  <c r="C214" i="2"/>
  <c r="B214" i="2"/>
  <c r="A214" i="2"/>
  <c r="R213" i="2"/>
  <c r="W213" i="2" s="1"/>
  <c r="X213" i="2" s="1"/>
  <c r="Q213" i="2"/>
  <c r="O213" i="2"/>
  <c r="K213" i="2"/>
  <c r="D213" i="2"/>
  <c r="C213" i="2"/>
  <c r="B213" i="2"/>
  <c r="A213" i="2"/>
  <c r="R212" i="2"/>
  <c r="W212" i="2" s="1"/>
  <c r="X212" i="2" s="1"/>
  <c r="Q212" i="2"/>
  <c r="O212" i="2"/>
  <c r="K212" i="2"/>
  <c r="D212" i="2"/>
  <c r="C212" i="2"/>
  <c r="B212" i="2"/>
  <c r="A212" i="2"/>
  <c r="X211" i="2"/>
  <c r="R211" i="2"/>
  <c r="W211" i="2" s="1"/>
  <c r="Q211" i="2"/>
  <c r="O211" i="2"/>
  <c r="K211" i="2"/>
  <c r="D211" i="2"/>
  <c r="C211" i="2"/>
  <c r="B211" i="2"/>
  <c r="A211" i="2"/>
  <c r="R210" i="2"/>
  <c r="W210" i="2" s="1"/>
  <c r="X210" i="2" s="1"/>
  <c r="Q210" i="2"/>
  <c r="O210" i="2"/>
  <c r="K210" i="2"/>
  <c r="D210" i="2"/>
  <c r="C210" i="2"/>
  <c r="B210" i="2"/>
  <c r="A210" i="2"/>
  <c r="X209" i="2"/>
  <c r="R209" i="2"/>
  <c r="W209" i="2" s="1"/>
  <c r="Q209" i="2"/>
  <c r="O209" i="2"/>
  <c r="K209" i="2"/>
  <c r="D209" i="2"/>
  <c r="C209" i="2"/>
  <c r="B209" i="2"/>
  <c r="A209" i="2"/>
  <c r="R208" i="2"/>
  <c r="W208" i="2" s="1"/>
  <c r="X208" i="2" s="1"/>
  <c r="Q208" i="2"/>
  <c r="O208" i="2"/>
  <c r="K208" i="2"/>
  <c r="D208" i="2"/>
  <c r="C208" i="2"/>
  <c r="B208" i="2"/>
  <c r="A208" i="2"/>
  <c r="R207" i="2"/>
  <c r="W207" i="2" s="1"/>
  <c r="X207" i="2" s="1"/>
  <c r="Q207" i="2"/>
  <c r="O207" i="2"/>
  <c r="K207" i="2"/>
  <c r="D207" i="2"/>
  <c r="C207" i="2"/>
  <c r="B207" i="2"/>
  <c r="A207" i="2"/>
  <c r="X206" i="2"/>
  <c r="W206" i="2"/>
  <c r="R206" i="2"/>
  <c r="Q206" i="2"/>
  <c r="O206" i="2"/>
  <c r="K206" i="2"/>
  <c r="D206" i="2"/>
  <c r="C206" i="2"/>
  <c r="B206" i="2"/>
  <c r="A206" i="2"/>
  <c r="R205" i="2"/>
  <c r="W205" i="2" s="1"/>
  <c r="X205" i="2" s="1"/>
  <c r="Q205" i="2"/>
  <c r="O205" i="2"/>
  <c r="K205" i="2"/>
  <c r="D205" i="2"/>
  <c r="C205" i="2"/>
  <c r="B205" i="2"/>
  <c r="A205" i="2"/>
  <c r="X204" i="2"/>
  <c r="W204" i="2"/>
  <c r="R204" i="2"/>
  <c r="Q204" i="2"/>
  <c r="O204" i="2"/>
  <c r="K204" i="2"/>
  <c r="D204" i="2"/>
  <c r="C204" i="2"/>
  <c r="B204" i="2"/>
  <c r="A204" i="2"/>
  <c r="R203" i="2"/>
  <c r="W203" i="2" s="1"/>
  <c r="X203" i="2" s="1"/>
  <c r="Q203" i="2"/>
  <c r="O203" i="2"/>
  <c r="K203" i="2"/>
  <c r="D203" i="2"/>
  <c r="C203" i="2"/>
  <c r="B203" i="2"/>
  <c r="A203" i="2"/>
  <c r="R202" i="2"/>
  <c r="W202" i="2" s="1"/>
  <c r="X202" i="2" s="1"/>
  <c r="Q202" i="2"/>
  <c r="O202" i="2"/>
  <c r="K202" i="2"/>
  <c r="D202" i="2"/>
  <c r="C202" i="2"/>
  <c r="B202" i="2"/>
  <c r="A202" i="2"/>
  <c r="R201" i="2"/>
  <c r="W201" i="2" s="1"/>
  <c r="X201" i="2" s="1"/>
  <c r="Q201" i="2"/>
  <c r="O201" i="2"/>
  <c r="K201" i="2"/>
  <c r="D201" i="2"/>
  <c r="C201" i="2"/>
  <c r="B201" i="2"/>
  <c r="A201" i="2"/>
  <c r="R200" i="2"/>
  <c r="W200" i="2" s="1"/>
  <c r="X200" i="2" s="1"/>
  <c r="Q200" i="2"/>
  <c r="O200" i="2"/>
  <c r="K200" i="2"/>
  <c r="D200" i="2"/>
  <c r="C200" i="2"/>
  <c r="B200" i="2"/>
  <c r="A200" i="2"/>
  <c r="X199" i="2"/>
  <c r="R199" i="2"/>
  <c r="W199" i="2" s="1"/>
  <c r="Q199" i="2"/>
  <c r="O199" i="2"/>
  <c r="K199" i="2"/>
  <c r="D199" i="2"/>
  <c r="C199" i="2"/>
  <c r="B199" i="2"/>
  <c r="A199" i="2"/>
  <c r="X198" i="2"/>
  <c r="W198" i="2"/>
  <c r="R198" i="2"/>
  <c r="Q198" i="2"/>
  <c r="O198" i="2"/>
  <c r="K198" i="2"/>
  <c r="D198" i="2"/>
  <c r="C198" i="2"/>
  <c r="B198" i="2"/>
  <c r="A198" i="2"/>
  <c r="X197" i="2"/>
  <c r="R197" i="2"/>
  <c r="W197" i="2" s="1"/>
  <c r="Q197" i="2"/>
  <c r="O197" i="2"/>
  <c r="K197" i="2"/>
  <c r="D197" i="2"/>
  <c r="C197" i="2"/>
  <c r="B197" i="2"/>
  <c r="A197" i="2"/>
  <c r="W196" i="2"/>
  <c r="X196" i="2" s="1"/>
  <c r="R196" i="2"/>
  <c r="Q196" i="2"/>
  <c r="O196" i="2"/>
  <c r="K196" i="2"/>
  <c r="D196" i="2"/>
  <c r="C196" i="2"/>
  <c r="B196" i="2"/>
  <c r="A196" i="2"/>
  <c r="R195" i="2"/>
  <c r="W195" i="2" s="1"/>
  <c r="X195" i="2" s="1"/>
  <c r="Q195" i="2"/>
  <c r="O195" i="2"/>
  <c r="K195" i="2"/>
  <c r="D195" i="2"/>
  <c r="C195" i="2"/>
  <c r="B195" i="2"/>
  <c r="A195" i="2"/>
  <c r="R194" i="2"/>
  <c r="W194" i="2" s="1"/>
  <c r="X194" i="2" s="1"/>
  <c r="Q194" i="2"/>
  <c r="O194" i="2"/>
  <c r="K194" i="2"/>
  <c r="D194" i="2"/>
  <c r="C194" i="2"/>
  <c r="B194" i="2"/>
  <c r="A194" i="2"/>
  <c r="X193" i="2"/>
  <c r="R193" i="2"/>
  <c r="W193" i="2" s="1"/>
  <c r="Q193" i="2"/>
  <c r="O193" i="2"/>
  <c r="K193" i="2"/>
  <c r="D193" i="2"/>
  <c r="C193" i="2"/>
  <c r="B193" i="2"/>
  <c r="A193" i="2"/>
  <c r="R192" i="2"/>
  <c r="W192" i="2" s="1"/>
  <c r="X192" i="2" s="1"/>
  <c r="Q192" i="2"/>
  <c r="O192" i="2"/>
  <c r="K192" i="2"/>
  <c r="D192" i="2"/>
  <c r="C192" i="2"/>
  <c r="B192" i="2"/>
  <c r="A192" i="2"/>
  <c r="R191" i="2"/>
  <c r="W191" i="2" s="1"/>
  <c r="X191" i="2" s="1"/>
  <c r="Q191" i="2"/>
  <c r="O191" i="2"/>
  <c r="K191" i="2"/>
  <c r="D191" i="2"/>
  <c r="C191" i="2"/>
  <c r="B191" i="2"/>
  <c r="A191" i="2"/>
  <c r="W190" i="2"/>
  <c r="X190" i="2" s="1"/>
  <c r="R190" i="2"/>
  <c r="Q190" i="2"/>
  <c r="O190" i="2"/>
  <c r="K190" i="2"/>
  <c r="D190" i="2"/>
  <c r="C190" i="2"/>
  <c r="B190" i="2"/>
  <c r="A190" i="2"/>
  <c r="R189" i="2"/>
  <c r="W189" i="2" s="1"/>
  <c r="X189" i="2" s="1"/>
  <c r="Q189" i="2"/>
  <c r="O189" i="2"/>
  <c r="K189" i="2"/>
  <c r="D189" i="2"/>
  <c r="C189" i="2"/>
  <c r="B189" i="2"/>
  <c r="A189" i="2"/>
  <c r="R188" i="2"/>
  <c r="W188" i="2" s="1"/>
  <c r="X188" i="2" s="1"/>
  <c r="Q188" i="2"/>
  <c r="O188" i="2"/>
  <c r="K188" i="2"/>
  <c r="D188" i="2"/>
  <c r="C188" i="2"/>
  <c r="B188" i="2"/>
  <c r="A188" i="2"/>
  <c r="X187" i="2"/>
  <c r="R187" i="2"/>
  <c r="W187" i="2" s="1"/>
  <c r="Q187" i="2"/>
  <c r="O187" i="2"/>
  <c r="K187" i="2"/>
  <c r="D187" i="2"/>
  <c r="C187" i="2"/>
  <c r="B187" i="2"/>
  <c r="A187" i="2"/>
  <c r="X186" i="2"/>
  <c r="W186" i="2"/>
  <c r="R186" i="2"/>
  <c r="Q186" i="2"/>
  <c r="O186" i="2"/>
  <c r="K186" i="2"/>
  <c r="D186" i="2"/>
  <c r="C186" i="2"/>
  <c r="B186" i="2"/>
  <c r="A186" i="2"/>
  <c r="X185" i="2"/>
  <c r="R185" i="2"/>
  <c r="W185" i="2" s="1"/>
  <c r="Q185" i="2"/>
  <c r="O185" i="2"/>
  <c r="K185" i="2"/>
  <c r="D185" i="2"/>
  <c r="C185" i="2"/>
  <c r="B185" i="2"/>
  <c r="A185" i="2"/>
  <c r="W184" i="2"/>
  <c r="X184" i="2" s="1"/>
  <c r="R184" i="2"/>
  <c r="Q184" i="2"/>
  <c r="O184" i="2"/>
  <c r="K184" i="2"/>
  <c r="D184" i="2"/>
  <c r="C184" i="2"/>
  <c r="B184" i="2"/>
  <c r="A184" i="2"/>
  <c r="R183" i="2"/>
  <c r="W183" i="2" s="1"/>
  <c r="X183" i="2" s="1"/>
  <c r="Q183" i="2"/>
  <c r="O183" i="2"/>
  <c r="K183" i="2"/>
  <c r="D183" i="2"/>
  <c r="C183" i="2"/>
  <c r="B183" i="2"/>
  <c r="A183" i="2"/>
  <c r="R182" i="2"/>
  <c r="W182" i="2" s="1"/>
  <c r="X182" i="2" s="1"/>
  <c r="Q182" i="2"/>
  <c r="O182" i="2"/>
  <c r="K182" i="2"/>
  <c r="D182" i="2"/>
  <c r="C182" i="2"/>
  <c r="B182" i="2"/>
  <c r="A182" i="2"/>
  <c r="R181" i="2"/>
  <c r="W181" i="2" s="1"/>
  <c r="X181" i="2" s="1"/>
  <c r="Q181" i="2"/>
  <c r="O181" i="2"/>
  <c r="K181" i="2"/>
  <c r="D181" i="2"/>
  <c r="C181" i="2"/>
  <c r="B181" i="2"/>
  <c r="A181" i="2"/>
  <c r="X180" i="2"/>
  <c r="W180" i="2"/>
  <c r="R180" i="2"/>
  <c r="Q180" i="2"/>
  <c r="O180" i="2"/>
  <c r="K180" i="2"/>
  <c r="D180" i="2"/>
  <c r="C180" i="2"/>
  <c r="B180" i="2"/>
  <c r="A180" i="2"/>
  <c r="R179" i="2"/>
  <c r="W179" i="2" s="1"/>
  <c r="X179" i="2" s="1"/>
  <c r="Q179" i="2"/>
  <c r="O179" i="2"/>
  <c r="K179" i="2"/>
  <c r="D179" i="2"/>
  <c r="C179" i="2"/>
  <c r="B179" i="2"/>
  <c r="A179" i="2"/>
  <c r="R178" i="2"/>
  <c r="W178" i="2" s="1"/>
  <c r="X178" i="2" s="1"/>
  <c r="Q178" i="2"/>
  <c r="O178" i="2"/>
  <c r="K178" i="2"/>
  <c r="D178" i="2"/>
  <c r="C178" i="2"/>
  <c r="B178" i="2"/>
  <c r="A178" i="2"/>
  <c r="X177" i="2"/>
  <c r="R177" i="2"/>
  <c r="W177" i="2" s="1"/>
  <c r="Q177" i="2"/>
  <c r="O177" i="2"/>
  <c r="K177" i="2"/>
  <c r="D177" i="2"/>
  <c r="C177" i="2"/>
  <c r="B177" i="2"/>
  <c r="A177" i="2"/>
  <c r="R176" i="2"/>
  <c r="W176" i="2" s="1"/>
  <c r="X176" i="2" s="1"/>
  <c r="Q176" i="2"/>
  <c r="O176" i="2"/>
  <c r="K176" i="2"/>
  <c r="D176" i="2"/>
  <c r="C176" i="2"/>
  <c r="B176" i="2"/>
  <c r="A176" i="2"/>
  <c r="R175" i="2"/>
  <c r="W175" i="2" s="1"/>
  <c r="X175" i="2" s="1"/>
  <c r="Q175" i="2"/>
  <c r="O175" i="2"/>
  <c r="K175" i="2"/>
  <c r="D175" i="2"/>
  <c r="C175" i="2"/>
  <c r="B175" i="2"/>
  <c r="A175" i="2"/>
  <c r="X174" i="2"/>
  <c r="W174" i="2"/>
  <c r="R174" i="2"/>
  <c r="Q174" i="2"/>
  <c r="O174" i="2"/>
  <c r="K174" i="2"/>
  <c r="D174" i="2"/>
  <c r="C174" i="2"/>
  <c r="B174" i="2"/>
  <c r="A174" i="2"/>
  <c r="R173" i="2"/>
  <c r="W173" i="2" s="1"/>
  <c r="X173" i="2" s="1"/>
  <c r="Q173" i="2"/>
  <c r="O173" i="2"/>
  <c r="K173" i="2"/>
  <c r="D173" i="2"/>
  <c r="C173" i="2"/>
  <c r="B173" i="2"/>
  <c r="A173" i="2"/>
  <c r="W172" i="2"/>
  <c r="X172" i="2" s="1"/>
  <c r="R172" i="2"/>
  <c r="Q172" i="2"/>
  <c r="O172" i="2"/>
  <c r="K172" i="2"/>
  <c r="D172" i="2"/>
  <c r="C172" i="2"/>
  <c r="B172" i="2"/>
  <c r="A172" i="2"/>
  <c r="X171" i="2"/>
  <c r="R171" i="2"/>
  <c r="W171" i="2" s="1"/>
  <c r="Q171" i="2"/>
  <c r="O171" i="2"/>
  <c r="K171" i="2"/>
  <c r="D171" i="2"/>
  <c r="C171" i="2"/>
  <c r="B171" i="2"/>
  <c r="A171" i="2"/>
  <c r="R170" i="2"/>
  <c r="W170" i="2" s="1"/>
  <c r="X170" i="2" s="1"/>
  <c r="Q170" i="2"/>
  <c r="O170" i="2"/>
  <c r="K170" i="2"/>
  <c r="D170" i="2"/>
  <c r="C170" i="2"/>
  <c r="B170" i="2"/>
  <c r="A170" i="2"/>
  <c r="X169" i="2"/>
  <c r="W169" i="2"/>
  <c r="R169" i="2"/>
  <c r="Q169" i="2"/>
  <c r="O169" i="2"/>
  <c r="K169" i="2"/>
  <c r="D169" i="2"/>
  <c r="C169" i="2"/>
  <c r="B169" i="2"/>
  <c r="A169" i="2"/>
  <c r="R168" i="2"/>
  <c r="W168" i="2" s="1"/>
  <c r="X168" i="2" s="1"/>
  <c r="Q168" i="2"/>
  <c r="O168" i="2"/>
  <c r="K168" i="2"/>
  <c r="D168" i="2"/>
  <c r="C168" i="2"/>
  <c r="B168" i="2"/>
  <c r="A168" i="2"/>
  <c r="W167" i="2"/>
  <c r="X167" i="2" s="1"/>
  <c r="R167" i="2"/>
  <c r="Q167" i="2"/>
  <c r="O167" i="2"/>
  <c r="K167" i="2"/>
  <c r="D167" i="2"/>
  <c r="C167" i="2"/>
  <c r="B167" i="2"/>
  <c r="A167" i="2"/>
  <c r="R166" i="2"/>
  <c r="W166" i="2" s="1"/>
  <c r="X166" i="2" s="1"/>
  <c r="Q166" i="2"/>
  <c r="O166" i="2"/>
  <c r="K166" i="2"/>
  <c r="D166" i="2"/>
  <c r="C166" i="2"/>
  <c r="B166" i="2"/>
  <c r="A166" i="2"/>
  <c r="X165" i="2"/>
  <c r="W165" i="2"/>
  <c r="R165" i="2"/>
  <c r="Q165" i="2"/>
  <c r="O165" i="2"/>
  <c r="K165" i="2"/>
  <c r="D165" i="2"/>
  <c r="C165" i="2"/>
  <c r="B165" i="2"/>
  <c r="A165" i="2"/>
  <c r="R164" i="2"/>
  <c r="W164" i="2" s="1"/>
  <c r="X164" i="2" s="1"/>
  <c r="Q164" i="2"/>
  <c r="O164" i="2"/>
  <c r="K164" i="2"/>
  <c r="D164" i="2"/>
  <c r="C164" i="2"/>
  <c r="B164" i="2"/>
  <c r="A164" i="2"/>
  <c r="X163" i="2"/>
  <c r="W163" i="2"/>
  <c r="R163" i="2"/>
  <c r="Q163" i="2"/>
  <c r="O163" i="2"/>
  <c r="K163" i="2"/>
  <c r="D163" i="2"/>
  <c r="C163" i="2"/>
  <c r="B163" i="2"/>
  <c r="A163" i="2"/>
  <c r="R162" i="2"/>
  <c r="W162" i="2" s="1"/>
  <c r="X162" i="2" s="1"/>
  <c r="Q162" i="2"/>
  <c r="O162" i="2"/>
  <c r="K162" i="2"/>
  <c r="D162" i="2"/>
  <c r="C162" i="2"/>
  <c r="B162" i="2"/>
  <c r="A162" i="2"/>
  <c r="W161" i="2"/>
  <c r="X161" i="2" s="1"/>
  <c r="R161" i="2"/>
  <c r="Q161" i="2"/>
  <c r="O161" i="2"/>
  <c r="K161" i="2"/>
  <c r="D161" i="2"/>
  <c r="C161" i="2"/>
  <c r="B161" i="2"/>
  <c r="A161" i="2"/>
  <c r="R160" i="2"/>
  <c r="W160" i="2" s="1"/>
  <c r="X160" i="2" s="1"/>
  <c r="Q160" i="2"/>
  <c r="O160" i="2"/>
  <c r="K160" i="2"/>
  <c r="D160" i="2"/>
  <c r="C160" i="2"/>
  <c r="B160" i="2"/>
  <c r="A160" i="2"/>
  <c r="W159" i="2"/>
  <c r="X159" i="2" s="1"/>
  <c r="R159" i="2"/>
  <c r="Q159" i="2"/>
  <c r="O159" i="2"/>
  <c r="K159" i="2"/>
  <c r="D159" i="2"/>
  <c r="C159" i="2"/>
  <c r="B159" i="2"/>
  <c r="A159" i="2"/>
  <c r="R158" i="2"/>
  <c r="W158" i="2" s="1"/>
  <c r="X158" i="2" s="1"/>
  <c r="Q158" i="2"/>
  <c r="O158" i="2"/>
  <c r="K158" i="2"/>
  <c r="D158" i="2"/>
  <c r="C158" i="2"/>
  <c r="B158" i="2"/>
  <c r="A158" i="2"/>
  <c r="W157" i="2"/>
  <c r="X157" i="2" s="1"/>
  <c r="R157" i="2"/>
  <c r="Q157" i="2"/>
  <c r="O157" i="2"/>
  <c r="K157" i="2"/>
  <c r="D157" i="2"/>
  <c r="C157" i="2"/>
  <c r="B157" i="2"/>
  <c r="A157" i="2"/>
  <c r="R156" i="2"/>
  <c r="W156" i="2" s="1"/>
  <c r="X156" i="2" s="1"/>
  <c r="Q156" i="2"/>
  <c r="O156" i="2"/>
  <c r="K156" i="2"/>
  <c r="D156" i="2"/>
  <c r="C156" i="2"/>
  <c r="B156" i="2"/>
  <c r="A156" i="2"/>
  <c r="W155" i="2"/>
  <c r="X155" i="2" s="1"/>
  <c r="R155" i="2"/>
  <c r="Q155" i="2"/>
  <c r="O155" i="2"/>
  <c r="K155" i="2"/>
  <c r="D155" i="2"/>
  <c r="C155" i="2"/>
  <c r="B155" i="2"/>
  <c r="A155" i="2"/>
  <c r="R154" i="2"/>
  <c r="W154" i="2" s="1"/>
  <c r="X154" i="2" s="1"/>
  <c r="Q154" i="2"/>
  <c r="O154" i="2"/>
  <c r="K154" i="2"/>
  <c r="D154" i="2"/>
  <c r="C154" i="2"/>
  <c r="B154" i="2"/>
  <c r="A154" i="2"/>
  <c r="X153" i="2"/>
  <c r="W153" i="2"/>
  <c r="R153" i="2"/>
  <c r="Q153" i="2"/>
  <c r="O153" i="2"/>
  <c r="K153" i="2"/>
  <c r="D153" i="2"/>
  <c r="C153" i="2"/>
  <c r="B153" i="2"/>
  <c r="A153" i="2"/>
  <c r="R152" i="2"/>
  <c r="W152" i="2" s="1"/>
  <c r="X152" i="2" s="1"/>
  <c r="Q152" i="2"/>
  <c r="O152" i="2"/>
  <c r="K152" i="2"/>
  <c r="D152" i="2"/>
  <c r="C152" i="2"/>
  <c r="B152" i="2"/>
  <c r="A152" i="2"/>
  <c r="W151" i="2"/>
  <c r="X151" i="2" s="1"/>
  <c r="R151" i="2"/>
  <c r="Q151" i="2"/>
  <c r="O151" i="2"/>
  <c r="K151" i="2"/>
  <c r="D151" i="2"/>
  <c r="C151" i="2"/>
  <c r="B151" i="2"/>
  <c r="A151" i="2"/>
  <c r="R150" i="2"/>
  <c r="W150" i="2" s="1"/>
  <c r="X150" i="2" s="1"/>
  <c r="Q150" i="2"/>
  <c r="O150" i="2"/>
  <c r="K150" i="2"/>
  <c r="D150" i="2"/>
  <c r="C150" i="2"/>
  <c r="B150" i="2"/>
  <c r="A150" i="2"/>
  <c r="X149" i="2"/>
  <c r="W149" i="2"/>
  <c r="R149" i="2"/>
  <c r="Q149" i="2"/>
  <c r="O149" i="2"/>
  <c r="K149" i="2"/>
  <c r="D149" i="2"/>
  <c r="C149" i="2"/>
  <c r="B149" i="2"/>
  <c r="A149" i="2"/>
  <c r="R148" i="2"/>
  <c r="W148" i="2" s="1"/>
  <c r="X148" i="2" s="1"/>
  <c r="Q148" i="2"/>
  <c r="O148" i="2"/>
  <c r="K148" i="2"/>
  <c r="D148" i="2"/>
  <c r="C148" i="2"/>
  <c r="B148" i="2"/>
  <c r="A148" i="2"/>
  <c r="W147" i="2"/>
  <c r="X147" i="2" s="1"/>
  <c r="R147" i="2"/>
  <c r="Q147" i="2"/>
  <c r="O147" i="2"/>
  <c r="K147" i="2"/>
  <c r="D147" i="2"/>
  <c r="C147" i="2"/>
  <c r="B147" i="2"/>
  <c r="A147" i="2"/>
  <c r="R146" i="2"/>
  <c r="W146" i="2" s="1"/>
  <c r="X146" i="2" s="1"/>
  <c r="Q146" i="2"/>
  <c r="O146" i="2"/>
  <c r="K146" i="2"/>
  <c r="D146" i="2"/>
  <c r="C146" i="2"/>
  <c r="B146" i="2"/>
  <c r="A146" i="2"/>
  <c r="X145" i="2"/>
  <c r="W145" i="2"/>
  <c r="R145" i="2"/>
  <c r="Q145" i="2"/>
  <c r="O145" i="2"/>
  <c r="K145" i="2"/>
  <c r="D145" i="2"/>
  <c r="C145" i="2"/>
  <c r="B145" i="2"/>
  <c r="A145" i="2"/>
  <c r="R144" i="2"/>
  <c r="W144" i="2" s="1"/>
  <c r="X144" i="2" s="1"/>
  <c r="Q144" i="2"/>
  <c r="O144" i="2"/>
  <c r="K144" i="2"/>
  <c r="D144" i="2"/>
  <c r="C144" i="2"/>
  <c r="B144" i="2"/>
  <c r="A144" i="2"/>
  <c r="X143" i="2"/>
  <c r="W143" i="2"/>
  <c r="R143" i="2"/>
  <c r="Q143" i="2"/>
  <c r="O143" i="2"/>
  <c r="K143" i="2"/>
  <c r="D143" i="2"/>
  <c r="C143" i="2"/>
  <c r="B143" i="2"/>
  <c r="A143" i="2"/>
  <c r="R142" i="2"/>
  <c r="W142" i="2" s="1"/>
  <c r="X142" i="2" s="1"/>
  <c r="Q142" i="2"/>
  <c r="O142" i="2"/>
  <c r="K142" i="2"/>
  <c r="D142" i="2"/>
  <c r="C142" i="2"/>
  <c r="B142" i="2"/>
  <c r="A142" i="2"/>
  <c r="W141" i="2"/>
  <c r="X141" i="2" s="1"/>
  <c r="R141" i="2"/>
  <c r="Q141" i="2"/>
  <c r="O141" i="2"/>
  <c r="K141" i="2"/>
  <c r="D141" i="2"/>
  <c r="C141" i="2"/>
  <c r="B141" i="2"/>
  <c r="A141" i="2"/>
  <c r="R140" i="2"/>
  <c r="W140" i="2" s="1"/>
  <c r="X140" i="2" s="1"/>
  <c r="Q140" i="2"/>
  <c r="O140" i="2"/>
  <c r="K140" i="2"/>
  <c r="D140" i="2"/>
  <c r="C140" i="2"/>
  <c r="B140" i="2"/>
  <c r="A140" i="2"/>
  <c r="W139" i="2"/>
  <c r="X139" i="2" s="1"/>
  <c r="R139" i="2"/>
  <c r="Q139" i="2"/>
  <c r="O139" i="2"/>
  <c r="K139" i="2"/>
  <c r="D139" i="2"/>
  <c r="C139" i="2"/>
  <c r="B139" i="2"/>
  <c r="A139" i="2"/>
  <c r="R138" i="2"/>
  <c r="W138" i="2" s="1"/>
  <c r="X138" i="2" s="1"/>
  <c r="Q138" i="2"/>
  <c r="O138" i="2"/>
  <c r="K138" i="2"/>
  <c r="D138" i="2"/>
  <c r="C138" i="2"/>
  <c r="B138" i="2"/>
  <c r="A138" i="2"/>
  <c r="W137" i="2"/>
  <c r="X137" i="2" s="1"/>
  <c r="R137" i="2"/>
  <c r="Q137" i="2"/>
  <c r="O137" i="2"/>
  <c r="K137" i="2"/>
  <c r="D137" i="2"/>
  <c r="C137" i="2"/>
  <c r="B137" i="2"/>
  <c r="A137" i="2"/>
  <c r="R136" i="2"/>
  <c r="W136" i="2" s="1"/>
  <c r="X136" i="2" s="1"/>
  <c r="Q136" i="2"/>
  <c r="O136" i="2"/>
  <c r="K136" i="2"/>
  <c r="D136" i="2"/>
  <c r="C136" i="2"/>
  <c r="B136" i="2"/>
  <c r="A136" i="2"/>
  <c r="W135" i="2"/>
  <c r="X135" i="2" s="1"/>
  <c r="R135" i="2"/>
  <c r="Q135" i="2"/>
  <c r="O135" i="2"/>
  <c r="K135" i="2"/>
  <c r="D135" i="2"/>
  <c r="C135" i="2"/>
  <c r="B135" i="2"/>
  <c r="A135" i="2"/>
  <c r="R134" i="2"/>
  <c r="W134" i="2" s="1"/>
  <c r="X134" i="2" s="1"/>
  <c r="Q134" i="2"/>
  <c r="O134" i="2"/>
  <c r="K134" i="2"/>
  <c r="D134" i="2"/>
  <c r="C134" i="2"/>
  <c r="B134" i="2"/>
  <c r="A134" i="2"/>
  <c r="X133" i="2"/>
  <c r="W133" i="2"/>
  <c r="R133" i="2"/>
  <c r="Q133" i="2"/>
  <c r="O133" i="2"/>
  <c r="K133" i="2"/>
  <c r="D133" i="2"/>
  <c r="C133" i="2"/>
  <c r="B133" i="2"/>
  <c r="A133" i="2"/>
  <c r="R132" i="2"/>
  <c r="W132" i="2" s="1"/>
  <c r="X132" i="2" s="1"/>
  <c r="Q132" i="2"/>
  <c r="O132" i="2"/>
  <c r="K132" i="2"/>
  <c r="D132" i="2"/>
  <c r="C132" i="2"/>
  <c r="B132" i="2"/>
  <c r="A132" i="2"/>
  <c r="W131" i="2"/>
  <c r="X131" i="2" s="1"/>
  <c r="R131" i="2"/>
  <c r="Q131" i="2"/>
  <c r="O131" i="2"/>
  <c r="K131" i="2"/>
  <c r="D131" i="2"/>
  <c r="C131" i="2"/>
  <c r="B131" i="2"/>
  <c r="A131" i="2"/>
  <c r="R130" i="2"/>
  <c r="W130" i="2" s="1"/>
  <c r="X130" i="2" s="1"/>
  <c r="Q130" i="2"/>
  <c r="O130" i="2"/>
  <c r="K130" i="2"/>
  <c r="D130" i="2"/>
  <c r="C130" i="2"/>
  <c r="B130" i="2"/>
  <c r="A130" i="2"/>
  <c r="X129" i="2"/>
  <c r="W129" i="2"/>
  <c r="R129" i="2"/>
  <c r="Q129" i="2"/>
  <c r="O129" i="2"/>
  <c r="K129" i="2"/>
  <c r="D129" i="2"/>
  <c r="C129" i="2"/>
  <c r="B129" i="2"/>
  <c r="A129" i="2"/>
  <c r="R128" i="2"/>
  <c r="W128" i="2" s="1"/>
  <c r="X128" i="2" s="1"/>
  <c r="Q128" i="2"/>
  <c r="O128" i="2"/>
  <c r="K128" i="2"/>
  <c r="D128" i="2"/>
  <c r="C128" i="2"/>
  <c r="B128" i="2"/>
  <c r="A128" i="2"/>
  <c r="W127" i="2"/>
  <c r="X127" i="2" s="1"/>
  <c r="R127" i="2"/>
  <c r="Q127" i="2"/>
  <c r="O127" i="2"/>
  <c r="K127" i="2"/>
  <c r="D127" i="2"/>
  <c r="C127" i="2"/>
  <c r="B127" i="2"/>
  <c r="A127" i="2"/>
  <c r="R126" i="2"/>
  <c r="W126" i="2" s="1"/>
  <c r="X126" i="2" s="1"/>
  <c r="Q126" i="2"/>
  <c r="O126" i="2"/>
  <c r="K126" i="2"/>
  <c r="D126" i="2"/>
  <c r="C126" i="2"/>
  <c r="B126" i="2"/>
  <c r="A126" i="2"/>
  <c r="X125" i="2"/>
  <c r="W125" i="2"/>
  <c r="R125" i="2"/>
  <c r="Q125" i="2"/>
  <c r="O125" i="2"/>
  <c r="K125" i="2"/>
  <c r="D125" i="2"/>
  <c r="C125" i="2"/>
  <c r="B125" i="2"/>
  <c r="A125" i="2"/>
  <c r="R124" i="2"/>
  <c r="W124" i="2" s="1"/>
  <c r="X124" i="2" s="1"/>
  <c r="Q124" i="2"/>
  <c r="O124" i="2"/>
  <c r="K124" i="2"/>
  <c r="D124" i="2"/>
  <c r="C124" i="2"/>
  <c r="B124" i="2"/>
  <c r="A124" i="2"/>
  <c r="X123" i="2"/>
  <c r="W123" i="2"/>
  <c r="R123" i="2"/>
  <c r="Q123" i="2"/>
  <c r="O123" i="2"/>
  <c r="K123" i="2"/>
  <c r="D123" i="2"/>
  <c r="C123" i="2"/>
  <c r="B123" i="2"/>
  <c r="A123" i="2"/>
  <c r="R122" i="2"/>
  <c r="W122" i="2" s="1"/>
  <c r="X122" i="2" s="1"/>
  <c r="Q122" i="2"/>
  <c r="O122" i="2"/>
  <c r="K122" i="2"/>
  <c r="D122" i="2"/>
  <c r="C122" i="2"/>
  <c r="B122" i="2"/>
  <c r="A122" i="2"/>
  <c r="W121" i="2"/>
  <c r="X121" i="2" s="1"/>
  <c r="R121" i="2"/>
  <c r="Q121" i="2"/>
  <c r="O121" i="2"/>
  <c r="K121" i="2"/>
  <c r="D121" i="2"/>
  <c r="C121" i="2"/>
  <c r="B121" i="2"/>
  <c r="A121" i="2"/>
  <c r="R120" i="2"/>
  <c r="W120" i="2" s="1"/>
  <c r="X120" i="2" s="1"/>
  <c r="Q120" i="2"/>
  <c r="O120" i="2"/>
  <c r="K120" i="2"/>
  <c r="D120" i="2"/>
  <c r="C120" i="2"/>
  <c r="B120" i="2"/>
  <c r="A120" i="2"/>
  <c r="W119" i="2"/>
  <c r="X119" i="2" s="1"/>
  <c r="R119" i="2"/>
  <c r="Q119" i="2"/>
  <c r="O119" i="2"/>
  <c r="K119" i="2"/>
  <c r="D119" i="2"/>
  <c r="C119" i="2"/>
  <c r="B119" i="2"/>
  <c r="A119" i="2"/>
  <c r="R118" i="2"/>
  <c r="W118" i="2" s="1"/>
  <c r="X118" i="2" s="1"/>
  <c r="Q118" i="2"/>
  <c r="O118" i="2"/>
  <c r="K118" i="2"/>
  <c r="D118" i="2"/>
  <c r="C118" i="2"/>
  <c r="B118" i="2"/>
  <c r="A118" i="2"/>
  <c r="W117" i="2"/>
  <c r="X117" i="2" s="1"/>
  <c r="R117" i="2"/>
  <c r="Q117" i="2"/>
  <c r="O117" i="2"/>
  <c r="K117" i="2"/>
  <c r="D117" i="2"/>
  <c r="C117" i="2"/>
  <c r="B117" i="2"/>
  <c r="A117" i="2"/>
  <c r="R116" i="2"/>
  <c r="W116" i="2" s="1"/>
  <c r="X116" i="2" s="1"/>
  <c r="Q116" i="2"/>
  <c r="O116" i="2"/>
  <c r="K116" i="2"/>
  <c r="D116" i="2"/>
  <c r="C116" i="2"/>
  <c r="B116" i="2"/>
  <c r="A116" i="2"/>
  <c r="W115" i="2"/>
  <c r="X115" i="2" s="1"/>
  <c r="R115" i="2"/>
  <c r="Q115" i="2"/>
  <c r="O115" i="2"/>
  <c r="K115" i="2"/>
  <c r="D115" i="2"/>
  <c r="C115" i="2"/>
  <c r="B115" i="2"/>
  <c r="A115" i="2"/>
  <c r="R114" i="2"/>
  <c r="W114" i="2" s="1"/>
  <c r="X114" i="2" s="1"/>
  <c r="Q114" i="2"/>
  <c r="O114" i="2"/>
  <c r="K114" i="2"/>
  <c r="D114" i="2"/>
  <c r="C114" i="2"/>
  <c r="B114" i="2"/>
  <c r="A114" i="2"/>
  <c r="X113" i="2"/>
  <c r="W113" i="2"/>
  <c r="R113" i="2"/>
  <c r="Q113" i="2"/>
  <c r="O113" i="2"/>
  <c r="K113" i="2"/>
  <c r="D113" i="2"/>
  <c r="C113" i="2"/>
  <c r="B113" i="2"/>
  <c r="A113" i="2"/>
  <c r="R112" i="2"/>
  <c r="W112" i="2" s="1"/>
  <c r="X112" i="2" s="1"/>
  <c r="Q112" i="2"/>
  <c r="O112" i="2"/>
  <c r="K112" i="2"/>
  <c r="D112" i="2"/>
  <c r="C112" i="2"/>
  <c r="B112" i="2"/>
  <c r="A112" i="2"/>
  <c r="W111" i="2"/>
  <c r="X111" i="2" s="1"/>
  <c r="R111" i="2"/>
  <c r="Q111" i="2"/>
  <c r="O111" i="2"/>
  <c r="K111" i="2"/>
  <c r="D111" i="2"/>
  <c r="C111" i="2"/>
  <c r="B111" i="2"/>
  <c r="A111" i="2"/>
  <c r="R110" i="2"/>
  <c r="W110" i="2" s="1"/>
  <c r="X110" i="2" s="1"/>
  <c r="Q110" i="2"/>
  <c r="O110" i="2"/>
  <c r="K110" i="2"/>
  <c r="D110" i="2"/>
  <c r="C110" i="2"/>
  <c r="B110" i="2"/>
  <c r="A110" i="2"/>
  <c r="X109" i="2"/>
  <c r="W109" i="2"/>
  <c r="R109" i="2"/>
  <c r="Q109" i="2"/>
  <c r="O109" i="2"/>
  <c r="K109" i="2"/>
  <c r="D109" i="2"/>
  <c r="C109" i="2"/>
  <c r="B109" i="2"/>
  <c r="A109" i="2"/>
  <c r="R108" i="2"/>
  <c r="W108" i="2" s="1"/>
  <c r="X108" i="2" s="1"/>
  <c r="Q108" i="2"/>
  <c r="O108" i="2"/>
  <c r="K108" i="2"/>
  <c r="D108" i="2"/>
  <c r="C108" i="2"/>
  <c r="B108" i="2"/>
  <c r="A108" i="2"/>
  <c r="W107" i="2"/>
  <c r="X107" i="2" s="1"/>
  <c r="R107" i="2"/>
  <c r="Q107" i="2"/>
  <c r="O107" i="2"/>
  <c r="K107" i="2"/>
  <c r="D107" i="2"/>
  <c r="C107" i="2"/>
  <c r="B107" i="2"/>
  <c r="A107" i="2"/>
  <c r="R106" i="2"/>
  <c r="W106" i="2" s="1"/>
  <c r="X106" i="2" s="1"/>
  <c r="Q106" i="2"/>
  <c r="O106" i="2"/>
  <c r="K106" i="2"/>
  <c r="D106" i="2"/>
  <c r="C106" i="2"/>
  <c r="B106" i="2"/>
  <c r="A106" i="2"/>
  <c r="X105" i="2"/>
  <c r="W105" i="2"/>
  <c r="R105" i="2"/>
  <c r="Q105" i="2"/>
  <c r="O105" i="2"/>
  <c r="K105" i="2"/>
  <c r="D105" i="2"/>
  <c r="C105" i="2"/>
  <c r="B105" i="2"/>
  <c r="A105" i="2"/>
  <c r="R104" i="2"/>
  <c r="W104" i="2" s="1"/>
  <c r="X104" i="2" s="1"/>
  <c r="Q104" i="2"/>
  <c r="O104" i="2"/>
  <c r="K104" i="2"/>
  <c r="D104" i="2"/>
  <c r="C104" i="2"/>
  <c r="B104" i="2"/>
  <c r="A104" i="2"/>
  <c r="X103" i="2"/>
  <c r="W103" i="2"/>
  <c r="R103" i="2"/>
  <c r="Q103" i="2"/>
  <c r="O103" i="2"/>
  <c r="K103" i="2"/>
  <c r="D103" i="2"/>
  <c r="C103" i="2"/>
  <c r="B103" i="2"/>
  <c r="A103" i="2"/>
  <c r="R102" i="2"/>
  <c r="W102" i="2" s="1"/>
  <c r="X102" i="2" s="1"/>
  <c r="Q102" i="2"/>
  <c r="O102" i="2"/>
  <c r="K102" i="2"/>
  <c r="D102" i="2"/>
  <c r="C102" i="2"/>
  <c r="B102" i="2"/>
  <c r="A102" i="2"/>
  <c r="W101" i="2"/>
  <c r="X101" i="2" s="1"/>
  <c r="R101" i="2"/>
  <c r="Q101" i="2"/>
  <c r="O101" i="2"/>
  <c r="K101" i="2"/>
  <c r="D101" i="2"/>
  <c r="C101" i="2"/>
  <c r="B101" i="2"/>
  <c r="A101" i="2"/>
  <c r="R100" i="2"/>
  <c r="W100" i="2" s="1"/>
  <c r="X100" i="2" s="1"/>
  <c r="Q100" i="2"/>
  <c r="O100" i="2"/>
  <c r="K100" i="2"/>
  <c r="D100" i="2"/>
  <c r="C100" i="2"/>
  <c r="B100" i="2"/>
  <c r="A100" i="2"/>
  <c r="W99" i="2"/>
  <c r="X99" i="2" s="1"/>
  <c r="R99" i="2"/>
  <c r="Q99" i="2"/>
  <c r="O99" i="2"/>
  <c r="K99" i="2"/>
  <c r="D99" i="2"/>
  <c r="C99" i="2"/>
  <c r="B99" i="2"/>
  <c r="A99" i="2"/>
  <c r="R98" i="2"/>
  <c r="W98" i="2" s="1"/>
  <c r="X98" i="2" s="1"/>
  <c r="Q98" i="2"/>
  <c r="O98" i="2"/>
  <c r="K98" i="2"/>
  <c r="D98" i="2"/>
  <c r="C98" i="2"/>
  <c r="B98" i="2"/>
  <c r="A98" i="2"/>
  <c r="W97" i="2"/>
  <c r="X97" i="2" s="1"/>
  <c r="R97" i="2"/>
  <c r="Q97" i="2"/>
  <c r="O97" i="2"/>
  <c r="K97" i="2"/>
  <c r="D97" i="2"/>
  <c r="C97" i="2"/>
  <c r="B97" i="2"/>
  <c r="A97" i="2"/>
  <c r="R96" i="2"/>
  <c r="W96" i="2" s="1"/>
  <c r="X96" i="2" s="1"/>
  <c r="Q96" i="2"/>
  <c r="O96" i="2"/>
  <c r="K96" i="2"/>
  <c r="D96" i="2"/>
  <c r="C96" i="2"/>
  <c r="B96" i="2"/>
  <c r="A96" i="2"/>
  <c r="W95" i="2"/>
  <c r="X95" i="2" s="1"/>
  <c r="R95" i="2"/>
  <c r="Q95" i="2"/>
  <c r="O95" i="2"/>
  <c r="K95" i="2"/>
  <c r="D95" i="2"/>
  <c r="C95" i="2"/>
  <c r="B95" i="2"/>
  <c r="A95" i="2"/>
  <c r="R94" i="2"/>
  <c r="W94" i="2" s="1"/>
  <c r="X94" i="2" s="1"/>
  <c r="Q94" i="2"/>
  <c r="O94" i="2"/>
  <c r="K94" i="2"/>
  <c r="D94" i="2"/>
  <c r="C94" i="2"/>
  <c r="B94" i="2"/>
  <c r="A94" i="2"/>
  <c r="X93" i="2"/>
  <c r="W93" i="2"/>
  <c r="R93" i="2"/>
  <c r="Q93" i="2"/>
  <c r="O93" i="2"/>
  <c r="K93" i="2"/>
  <c r="D93" i="2"/>
  <c r="C93" i="2"/>
  <c r="B93" i="2"/>
  <c r="A93" i="2"/>
  <c r="R92" i="2"/>
  <c r="W92" i="2" s="1"/>
  <c r="X92" i="2" s="1"/>
  <c r="Q92" i="2"/>
  <c r="O92" i="2"/>
  <c r="K92" i="2"/>
  <c r="D92" i="2"/>
  <c r="C92" i="2"/>
  <c r="B92" i="2"/>
  <c r="A92" i="2"/>
  <c r="W91" i="2"/>
  <c r="X91" i="2" s="1"/>
  <c r="R91" i="2"/>
  <c r="Q91" i="2"/>
  <c r="O91" i="2"/>
  <c r="K91" i="2"/>
  <c r="D91" i="2"/>
  <c r="C91" i="2"/>
  <c r="B91" i="2"/>
  <c r="A91" i="2"/>
  <c r="R90" i="2"/>
  <c r="W90" i="2" s="1"/>
  <c r="X90" i="2" s="1"/>
  <c r="Q90" i="2"/>
  <c r="O90" i="2"/>
  <c r="K90" i="2"/>
  <c r="D90" i="2"/>
  <c r="C90" i="2"/>
  <c r="B90" i="2"/>
  <c r="A90" i="2"/>
  <c r="X89" i="2"/>
  <c r="W89" i="2"/>
  <c r="R89" i="2"/>
  <c r="Q89" i="2"/>
  <c r="O89" i="2"/>
  <c r="K89" i="2"/>
  <c r="D89" i="2"/>
  <c r="C89" i="2"/>
  <c r="B89" i="2"/>
  <c r="A89" i="2"/>
  <c r="R88" i="2"/>
  <c r="W88" i="2" s="1"/>
  <c r="X88" i="2" s="1"/>
  <c r="Q88" i="2"/>
  <c r="O88" i="2"/>
  <c r="K88" i="2"/>
  <c r="D88" i="2"/>
  <c r="C88" i="2"/>
  <c r="B88" i="2"/>
  <c r="A88" i="2"/>
  <c r="W87" i="2"/>
  <c r="X87" i="2" s="1"/>
  <c r="R87" i="2"/>
  <c r="Q87" i="2"/>
  <c r="O87" i="2"/>
  <c r="K87" i="2"/>
  <c r="D87" i="2"/>
  <c r="C87" i="2"/>
  <c r="B87" i="2"/>
  <c r="A87" i="2"/>
  <c r="R86" i="2"/>
  <c r="W86" i="2" s="1"/>
  <c r="X86" i="2" s="1"/>
  <c r="Q86" i="2"/>
  <c r="O86" i="2"/>
  <c r="K86" i="2"/>
  <c r="D86" i="2"/>
  <c r="C86" i="2"/>
  <c r="B86" i="2"/>
  <c r="A86" i="2"/>
  <c r="X85" i="2"/>
  <c r="W85" i="2"/>
  <c r="R85" i="2"/>
  <c r="Q85" i="2"/>
  <c r="O85" i="2"/>
  <c r="K85" i="2"/>
  <c r="D85" i="2"/>
  <c r="C85" i="2"/>
  <c r="B85" i="2"/>
  <c r="A85" i="2"/>
  <c r="R84" i="2"/>
  <c r="W84" i="2" s="1"/>
  <c r="X84" i="2" s="1"/>
  <c r="Q84" i="2"/>
  <c r="O84" i="2"/>
  <c r="K84" i="2"/>
  <c r="D84" i="2"/>
  <c r="C84" i="2"/>
  <c r="B84" i="2"/>
  <c r="A84" i="2"/>
  <c r="X83" i="2"/>
  <c r="W83" i="2"/>
  <c r="R83" i="2"/>
  <c r="Q83" i="2"/>
  <c r="O83" i="2"/>
  <c r="K83" i="2"/>
  <c r="D83" i="2"/>
  <c r="C83" i="2"/>
  <c r="B83" i="2"/>
  <c r="A83" i="2"/>
  <c r="R82" i="2"/>
  <c r="W82" i="2" s="1"/>
  <c r="X82" i="2" s="1"/>
  <c r="Q82" i="2"/>
  <c r="O82" i="2"/>
  <c r="K82" i="2"/>
  <c r="D82" i="2"/>
  <c r="C82" i="2"/>
  <c r="B82" i="2"/>
  <c r="A82" i="2"/>
  <c r="W81" i="2"/>
  <c r="X81" i="2" s="1"/>
  <c r="R81" i="2"/>
  <c r="Q81" i="2"/>
  <c r="O81" i="2"/>
  <c r="K81" i="2"/>
  <c r="D81" i="2"/>
  <c r="C81" i="2"/>
  <c r="B81" i="2"/>
  <c r="A81" i="2"/>
  <c r="R80" i="2"/>
  <c r="W80" i="2" s="1"/>
  <c r="X80" i="2" s="1"/>
  <c r="Q80" i="2"/>
  <c r="O80" i="2"/>
  <c r="K80" i="2"/>
  <c r="D80" i="2"/>
  <c r="C80" i="2"/>
  <c r="B80" i="2"/>
  <c r="A80" i="2"/>
  <c r="W79" i="2"/>
  <c r="X79" i="2" s="1"/>
  <c r="R79" i="2"/>
  <c r="Q79" i="2"/>
  <c r="O79" i="2"/>
  <c r="K79" i="2"/>
  <c r="D79" i="2"/>
  <c r="C79" i="2"/>
  <c r="B79" i="2"/>
  <c r="A79" i="2"/>
  <c r="R78" i="2"/>
  <c r="W78" i="2" s="1"/>
  <c r="X78" i="2" s="1"/>
  <c r="Q78" i="2"/>
  <c r="O78" i="2"/>
  <c r="K78" i="2"/>
  <c r="D78" i="2"/>
  <c r="C78" i="2"/>
  <c r="B78" i="2"/>
  <c r="A78" i="2"/>
  <c r="W77" i="2"/>
  <c r="X77" i="2" s="1"/>
  <c r="R77" i="2"/>
  <c r="Q77" i="2"/>
  <c r="O77" i="2"/>
  <c r="K77" i="2"/>
  <c r="D77" i="2"/>
  <c r="C77" i="2"/>
  <c r="B77" i="2"/>
  <c r="A77" i="2"/>
  <c r="R76" i="2"/>
  <c r="W76" i="2" s="1"/>
  <c r="X76" i="2" s="1"/>
  <c r="Q76" i="2"/>
  <c r="O76" i="2"/>
  <c r="K76" i="2"/>
  <c r="D76" i="2"/>
  <c r="C76" i="2"/>
  <c r="B76" i="2"/>
  <c r="A76" i="2"/>
  <c r="R75" i="2"/>
  <c r="W75" i="2" s="1"/>
  <c r="X75" i="2" s="1"/>
  <c r="Q75" i="2"/>
  <c r="O75" i="2"/>
  <c r="K75" i="2"/>
  <c r="D75" i="2"/>
  <c r="C75" i="2"/>
  <c r="B75" i="2"/>
  <c r="A75" i="2"/>
  <c r="R74" i="2"/>
  <c r="W74" i="2" s="1"/>
  <c r="X74" i="2" s="1"/>
  <c r="Q74" i="2"/>
  <c r="O74" i="2"/>
  <c r="K74" i="2"/>
  <c r="D74" i="2"/>
  <c r="C74" i="2"/>
  <c r="B74" i="2"/>
  <c r="A74" i="2"/>
  <c r="X73" i="2"/>
  <c r="W73" i="2"/>
  <c r="R73" i="2"/>
  <c r="Q73" i="2"/>
  <c r="O73" i="2"/>
  <c r="K73" i="2"/>
  <c r="D73" i="2"/>
  <c r="C73" i="2"/>
  <c r="B73" i="2"/>
  <c r="A73" i="2"/>
  <c r="R72" i="2"/>
  <c r="W72" i="2" s="1"/>
  <c r="X72" i="2" s="1"/>
  <c r="Q72" i="2"/>
  <c r="O72" i="2"/>
  <c r="K72" i="2"/>
  <c r="D72" i="2"/>
  <c r="C72" i="2"/>
  <c r="B72" i="2"/>
  <c r="A72" i="2"/>
  <c r="R71" i="2"/>
  <c r="W71" i="2" s="1"/>
  <c r="X71" i="2" s="1"/>
  <c r="Q71" i="2"/>
  <c r="O71" i="2"/>
  <c r="K71" i="2"/>
  <c r="D71" i="2"/>
  <c r="C71" i="2"/>
  <c r="B71" i="2"/>
  <c r="A71" i="2"/>
  <c r="R70" i="2"/>
  <c r="W70" i="2" s="1"/>
  <c r="X70" i="2" s="1"/>
  <c r="Q70" i="2"/>
  <c r="O70" i="2"/>
  <c r="K70" i="2"/>
  <c r="D70" i="2"/>
  <c r="C70" i="2"/>
  <c r="B70" i="2"/>
  <c r="A70" i="2"/>
  <c r="R69" i="2"/>
  <c r="W69" i="2" s="1"/>
  <c r="X69" i="2" s="1"/>
  <c r="Q69" i="2"/>
  <c r="O69" i="2"/>
  <c r="K69" i="2"/>
  <c r="D69" i="2"/>
  <c r="C69" i="2"/>
  <c r="B69" i="2"/>
  <c r="A69" i="2"/>
  <c r="R68" i="2"/>
  <c r="W68" i="2" s="1"/>
  <c r="X68" i="2" s="1"/>
  <c r="Q68" i="2"/>
  <c r="O68" i="2"/>
  <c r="K68" i="2"/>
  <c r="D68" i="2"/>
  <c r="C68" i="2"/>
  <c r="B68" i="2"/>
  <c r="A68" i="2"/>
  <c r="R67" i="2"/>
  <c r="W67" i="2" s="1"/>
  <c r="X67" i="2" s="1"/>
  <c r="Q67" i="2"/>
  <c r="O67" i="2"/>
  <c r="K67" i="2"/>
  <c r="D67" i="2"/>
  <c r="C67" i="2"/>
  <c r="B67" i="2"/>
  <c r="A67" i="2"/>
  <c r="R66" i="2"/>
  <c r="W66" i="2" s="1"/>
  <c r="X66" i="2" s="1"/>
  <c r="Q66" i="2"/>
  <c r="O66" i="2"/>
  <c r="K66" i="2"/>
  <c r="D66" i="2"/>
  <c r="C66" i="2"/>
  <c r="B66" i="2"/>
  <c r="A66" i="2"/>
  <c r="X65" i="2"/>
  <c r="W65" i="2"/>
  <c r="R65" i="2"/>
  <c r="Q65" i="2"/>
  <c r="O65" i="2"/>
  <c r="K65" i="2"/>
  <c r="D65" i="2"/>
  <c r="C65" i="2"/>
  <c r="B65" i="2"/>
  <c r="A65" i="2"/>
  <c r="R64" i="2"/>
  <c r="W64" i="2" s="1"/>
  <c r="X64" i="2" s="1"/>
  <c r="Q64" i="2"/>
  <c r="O64" i="2"/>
  <c r="K64" i="2"/>
  <c r="D64" i="2"/>
  <c r="C64" i="2"/>
  <c r="B64" i="2"/>
  <c r="A64" i="2"/>
  <c r="R63" i="2"/>
  <c r="W63" i="2" s="1"/>
  <c r="X63" i="2" s="1"/>
  <c r="Q63" i="2"/>
  <c r="O63" i="2"/>
  <c r="K63" i="2"/>
  <c r="D63" i="2"/>
  <c r="C63" i="2"/>
  <c r="B63" i="2"/>
  <c r="A63" i="2"/>
  <c r="R62" i="2"/>
  <c r="W62" i="2" s="1"/>
  <c r="X62" i="2" s="1"/>
  <c r="Q62" i="2"/>
  <c r="O62" i="2"/>
  <c r="K62" i="2"/>
  <c r="D62" i="2"/>
  <c r="C62" i="2"/>
  <c r="B62" i="2"/>
  <c r="A62" i="2"/>
  <c r="R61" i="2"/>
  <c r="W61" i="2" s="1"/>
  <c r="X61" i="2" s="1"/>
  <c r="Q61" i="2"/>
  <c r="O61" i="2"/>
  <c r="K61" i="2"/>
  <c r="D61" i="2"/>
  <c r="C61" i="2"/>
  <c r="B61" i="2"/>
  <c r="A61" i="2"/>
  <c r="R60" i="2"/>
  <c r="W60" i="2" s="1"/>
  <c r="X60" i="2" s="1"/>
  <c r="Q60" i="2"/>
  <c r="O60" i="2"/>
  <c r="K60" i="2"/>
  <c r="D60" i="2"/>
  <c r="C60" i="2"/>
  <c r="B60" i="2"/>
  <c r="A60" i="2"/>
  <c r="R59" i="2"/>
  <c r="W59" i="2" s="1"/>
  <c r="X59" i="2" s="1"/>
  <c r="Q59" i="2"/>
  <c r="O59" i="2"/>
  <c r="K59" i="2"/>
  <c r="D59" i="2"/>
  <c r="C59" i="2"/>
  <c r="B59" i="2"/>
  <c r="A59" i="2"/>
  <c r="R58" i="2"/>
  <c r="W58" i="2" s="1"/>
  <c r="X58" i="2" s="1"/>
  <c r="Q58" i="2"/>
  <c r="O58" i="2"/>
  <c r="K58" i="2"/>
  <c r="D58" i="2"/>
  <c r="C58" i="2"/>
  <c r="B58" i="2"/>
  <c r="A58" i="2"/>
  <c r="R57" i="2"/>
  <c r="W57" i="2" s="1"/>
  <c r="X57" i="2" s="1"/>
  <c r="Q57" i="2"/>
  <c r="O57" i="2"/>
  <c r="K57" i="2"/>
  <c r="D57" i="2"/>
  <c r="C57" i="2"/>
  <c r="B57" i="2"/>
  <c r="A57" i="2"/>
  <c r="R56" i="2"/>
  <c r="W56" i="2" s="1"/>
  <c r="X56" i="2" s="1"/>
  <c r="Q56" i="2"/>
  <c r="O56" i="2"/>
  <c r="K56" i="2"/>
  <c r="D56" i="2"/>
  <c r="C56" i="2"/>
  <c r="B56" i="2"/>
  <c r="A56" i="2"/>
  <c r="R55" i="2"/>
  <c r="W55" i="2" s="1"/>
  <c r="X55" i="2" s="1"/>
  <c r="Q55" i="2"/>
  <c r="O55" i="2"/>
  <c r="K55" i="2"/>
  <c r="D55" i="2"/>
  <c r="C55" i="2"/>
  <c r="B55" i="2"/>
  <c r="A55" i="2"/>
  <c r="R54" i="2"/>
  <c r="W54" i="2" s="1"/>
  <c r="X54" i="2" s="1"/>
  <c r="Q54" i="2"/>
  <c r="O54" i="2"/>
  <c r="K54" i="2"/>
  <c r="D54" i="2"/>
  <c r="C54" i="2"/>
  <c r="B54" i="2"/>
  <c r="A54" i="2"/>
  <c r="X53" i="2"/>
  <c r="W53" i="2"/>
  <c r="R53" i="2"/>
  <c r="Q53" i="2"/>
  <c r="O53" i="2"/>
  <c r="K53" i="2"/>
  <c r="D53" i="2"/>
  <c r="C53" i="2"/>
  <c r="B53" i="2"/>
  <c r="A53" i="2"/>
  <c r="R52" i="2"/>
  <c r="W52" i="2" s="1"/>
  <c r="X52" i="2" s="1"/>
  <c r="Q52" i="2"/>
  <c r="O52" i="2"/>
  <c r="K52" i="2"/>
  <c r="D52" i="2"/>
  <c r="C52" i="2"/>
  <c r="B52" i="2"/>
  <c r="A52" i="2"/>
  <c r="R51" i="2"/>
  <c r="W51" i="2" s="1"/>
  <c r="X51" i="2" s="1"/>
  <c r="Q51" i="2"/>
  <c r="O51" i="2"/>
  <c r="K51" i="2"/>
  <c r="D51" i="2"/>
  <c r="C51" i="2"/>
  <c r="B51" i="2"/>
  <c r="A51" i="2"/>
  <c r="R50" i="2"/>
  <c r="W50" i="2" s="1"/>
  <c r="X50" i="2" s="1"/>
  <c r="Q50" i="2"/>
  <c r="O50" i="2"/>
  <c r="K50" i="2"/>
  <c r="D50" i="2"/>
  <c r="C50" i="2"/>
  <c r="B50" i="2"/>
  <c r="A50" i="2"/>
  <c r="R49" i="2"/>
  <c r="W49" i="2" s="1"/>
  <c r="X49" i="2" s="1"/>
  <c r="Q49" i="2"/>
  <c r="O49" i="2"/>
  <c r="K49" i="2"/>
  <c r="D49" i="2"/>
  <c r="C49" i="2"/>
  <c r="B49" i="2"/>
  <c r="A49" i="2"/>
  <c r="R48" i="2"/>
  <c r="W48" i="2" s="1"/>
  <c r="X48" i="2" s="1"/>
  <c r="Q48" i="2"/>
  <c r="O48" i="2"/>
  <c r="K48" i="2"/>
  <c r="D48" i="2"/>
  <c r="C48" i="2"/>
  <c r="B48" i="2"/>
  <c r="A48" i="2"/>
  <c r="R47" i="2"/>
  <c r="W47" i="2" s="1"/>
  <c r="X47" i="2" s="1"/>
  <c r="Q47" i="2"/>
  <c r="O47" i="2"/>
  <c r="K47" i="2"/>
  <c r="D47" i="2"/>
  <c r="C47" i="2"/>
  <c r="B47" i="2"/>
  <c r="A47" i="2"/>
  <c r="R46" i="2"/>
  <c r="W46" i="2" s="1"/>
  <c r="X46" i="2" s="1"/>
  <c r="Q46" i="2"/>
  <c r="O46" i="2"/>
  <c r="K46" i="2"/>
  <c r="D46" i="2"/>
  <c r="C46" i="2"/>
  <c r="B46" i="2"/>
  <c r="H27" i="1" s="1"/>
  <c r="A46" i="2"/>
  <c r="X45" i="2"/>
  <c r="W45" i="2"/>
  <c r="R45" i="2"/>
  <c r="Q45" i="2"/>
  <c r="O45" i="2"/>
  <c r="K45" i="2"/>
  <c r="D45" i="2"/>
  <c r="C45" i="2"/>
  <c r="B45" i="2"/>
  <c r="A45" i="2"/>
  <c r="R44" i="2"/>
  <c r="W44" i="2" s="1"/>
  <c r="X44" i="2" s="1"/>
  <c r="Q44" i="2"/>
  <c r="O44" i="2"/>
  <c r="K44" i="2"/>
  <c r="D44" i="2"/>
  <c r="C44" i="2"/>
  <c r="B44" i="2"/>
  <c r="C25" i="1" s="1"/>
  <c r="A44" i="2"/>
  <c r="R43" i="2"/>
  <c r="W43" i="2" s="1"/>
  <c r="X43" i="2" s="1"/>
  <c r="Q43" i="2"/>
  <c r="O43" i="2"/>
  <c r="K43" i="2"/>
  <c r="D43" i="2"/>
  <c r="C43" i="2"/>
  <c r="B43" i="2"/>
  <c r="A43" i="2"/>
  <c r="W42" i="2"/>
  <c r="X42" i="2" s="1"/>
  <c r="R42" i="2"/>
  <c r="Q42" i="2"/>
  <c r="O42" i="2"/>
  <c r="K42" i="2"/>
  <c r="D42" i="2"/>
  <c r="C42" i="2"/>
  <c r="B42" i="2"/>
  <c r="A42" i="2"/>
  <c r="W41" i="2"/>
  <c r="X41" i="2" s="1"/>
  <c r="R41" i="2"/>
  <c r="Q41" i="2"/>
  <c r="O41" i="2"/>
  <c r="K41" i="2"/>
  <c r="D41" i="2"/>
  <c r="C41" i="2"/>
  <c r="B41" i="2"/>
  <c r="A41" i="2"/>
  <c r="R40" i="2"/>
  <c r="W40" i="2" s="1"/>
  <c r="X40" i="2" s="1"/>
  <c r="Q40" i="2"/>
  <c r="O40" i="2"/>
  <c r="K40" i="2"/>
  <c r="D40" i="2"/>
  <c r="C40" i="2"/>
  <c r="B40" i="2"/>
  <c r="A40" i="2"/>
  <c r="R39" i="2"/>
  <c r="W39" i="2" s="1"/>
  <c r="X39" i="2" s="1"/>
  <c r="Q39" i="2"/>
  <c r="O39" i="2"/>
  <c r="K39" i="2"/>
  <c r="D39" i="2"/>
  <c r="C39" i="2"/>
  <c r="B39" i="2"/>
  <c r="A39" i="2"/>
  <c r="R38" i="2"/>
  <c r="W38" i="2" s="1"/>
  <c r="X38" i="2" s="1"/>
  <c r="Q38" i="2"/>
  <c r="O38" i="2"/>
  <c r="K38" i="2"/>
  <c r="D38" i="2"/>
  <c r="C38" i="2"/>
  <c r="B38" i="2"/>
  <c r="A38" i="2"/>
  <c r="R37" i="2"/>
  <c r="W37" i="2" s="1"/>
  <c r="X37" i="2" s="1"/>
  <c r="Q37" i="2"/>
  <c r="O37" i="2"/>
  <c r="K37" i="2"/>
  <c r="D37" i="2"/>
  <c r="C37" i="2"/>
  <c r="B37" i="2"/>
  <c r="A37" i="2"/>
  <c r="R36" i="2"/>
  <c r="W36" i="2" s="1"/>
  <c r="X36" i="2" s="1"/>
  <c r="Q36" i="2"/>
  <c r="O36" i="2"/>
  <c r="K36" i="2"/>
  <c r="D36" i="2"/>
  <c r="C36" i="2"/>
  <c r="B36" i="2"/>
  <c r="A36" i="2"/>
  <c r="R35" i="2"/>
  <c r="W35" i="2" s="1"/>
  <c r="X35" i="2" s="1"/>
  <c r="Q35" i="2"/>
  <c r="O35" i="2"/>
  <c r="K35" i="2"/>
  <c r="D35" i="2"/>
  <c r="C35" i="2"/>
  <c r="B35" i="2"/>
  <c r="A35" i="2"/>
  <c r="R34" i="2"/>
  <c r="W34" i="2" s="1"/>
  <c r="X34" i="2" s="1"/>
  <c r="Q34" i="2"/>
  <c r="O34" i="2"/>
  <c r="K34" i="2"/>
  <c r="D34" i="2"/>
  <c r="C34" i="2"/>
  <c r="B34" i="2"/>
  <c r="A34" i="2"/>
  <c r="R33" i="2"/>
  <c r="W33" i="2" s="1"/>
  <c r="X33" i="2" s="1"/>
  <c r="Q33" i="2"/>
  <c r="O33" i="2"/>
  <c r="K33" i="2"/>
  <c r="D33" i="2"/>
  <c r="C33" i="2"/>
  <c r="B33" i="2"/>
  <c r="A33" i="2"/>
  <c r="R32" i="2"/>
  <c r="W32" i="2" s="1"/>
  <c r="X32" i="2" s="1"/>
  <c r="Q32" i="2"/>
  <c r="O32" i="2"/>
  <c r="K32" i="2"/>
  <c r="D32" i="2"/>
  <c r="C32" i="2"/>
  <c r="B32" i="2"/>
  <c r="A32" i="2"/>
  <c r="R31" i="2"/>
  <c r="W31" i="2" s="1"/>
  <c r="X31" i="2" s="1"/>
  <c r="Q31" i="2"/>
  <c r="O31" i="2"/>
  <c r="K31" i="2"/>
  <c r="D31" i="2"/>
  <c r="C31" i="2"/>
  <c r="B31" i="2"/>
  <c r="A31" i="2"/>
  <c r="R30" i="2"/>
  <c r="W30" i="2" s="1"/>
  <c r="X30" i="2" s="1"/>
  <c r="Q30" i="2"/>
  <c r="O30" i="2"/>
  <c r="K30" i="2"/>
  <c r="D30" i="2"/>
  <c r="C30" i="2"/>
  <c r="B30" i="2"/>
  <c r="A30" i="2"/>
  <c r="R29" i="2"/>
  <c r="W29" i="2" s="1"/>
  <c r="X29" i="2" s="1"/>
  <c r="Q29" i="2"/>
  <c r="O29" i="2"/>
  <c r="K29" i="2"/>
  <c r="D29" i="2"/>
  <c r="C29" i="2"/>
  <c r="B29" i="2"/>
  <c r="A29" i="2"/>
  <c r="R28" i="2"/>
  <c r="W28" i="2" s="1"/>
  <c r="X28" i="2" s="1"/>
  <c r="Q28" i="2"/>
  <c r="O28" i="2"/>
  <c r="K28" i="2"/>
  <c r="D28" i="2"/>
  <c r="C28" i="2"/>
  <c r="B28" i="2"/>
  <c r="A28" i="2"/>
  <c r="R27" i="2"/>
  <c r="W27" i="2" s="1"/>
  <c r="X27" i="2" s="1"/>
  <c r="Q27" i="2"/>
  <c r="O27" i="2"/>
  <c r="K27" i="2"/>
  <c r="D27" i="2"/>
  <c r="C27" i="2"/>
  <c r="B27" i="2"/>
  <c r="A27" i="2"/>
  <c r="R26" i="2"/>
  <c r="W26" i="2" s="1"/>
  <c r="X26" i="2" s="1"/>
  <c r="Q26" i="2"/>
  <c r="O26" i="2"/>
  <c r="K26" i="2"/>
  <c r="D26" i="2"/>
  <c r="C26" i="2"/>
  <c r="B26" i="2"/>
  <c r="A26" i="2"/>
  <c r="R25" i="2"/>
  <c r="W25" i="2" s="1"/>
  <c r="X25" i="2" s="1"/>
  <c r="Q25" i="2"/>
  <c r="O25" i="2"/>
  <c r="K25" i="2"/>
  <c r="D25" i="2"/>
  <c r="C25" i="2"/>
  <c r="B25" i="2"/>
  <c r="A25" i="2"/>
  <c r="R24" i="2"/>
  <c r="W24" i="2" s="1"/>
  <c r="X24" i="2" s="1"/>
  <c r="Q24" i="2"/>
  <c r="O24" i="2"/>
  <c r="K24" i="2"/>
  <c r="D24" i="2"/>
  <c r="C24" i="2"/>
  <c r="B24" i="2"/>
  <c r="A24" i="2"/>
  <c r="R23" i="2"/>
  <c r="W23" i="2" s="1"/>
  <c r="X23" i="2" s="1"/>
  <c r="Q23" i="2"/>
  <c r="O23" i="2"/>
  <c r="K23" i="2"/>
  <c r="D23" i="2"/>
  <c r="C23" i="2"/>
  <c r="B23" i="2"/>
  <c r="A23" i="2"/>
  <c r="R22" i="2"/>
  <c r="W22" i="2" s="1"/>
  <c r="X22" i="2" s="1"/>
  <c r="Q22" i="2"/>
  <c r="O22" i="2"/>
  <c r="K22" i="2"/>
  <c r="D22" i="2"/>
  <c r="C22" i="2"/>
  <c r="B22" i="2"/>
  <c r="A22" i="2"/>
  <c r="R21" i="2"/>
  <c r="W21" i="2" s="1"/>
  <c r="X21" i="2" s="1"/>
  <c r="Q21" i="2"/>
  <c r="O21" i="2"/>
  <c r="K21" i="2"/>
  <c r="D21" i="2"/>
  <c r="C21" i="2"/>
  <c r="B21" i="2"/>
  <c r="A21" i="2"/>
  <c r="R20" i="2"/>
  <c r="W20" i="2" s="1"/>
  <c r="X20" i="2" s="1"/>
  <c r="Q20" i="2"/>
  <c r="O20" i="2"/>
  <c r="K20" i="2"/>
  <c r="D20" i="2"/>
  <c r="C20" i="2"/>
  <c r="B20" i="2"/>
  <c r="A20" i="2"/>
  <c r="R19" i="2"/>
  <c r="W19" i="2" s="1"/>
  <c r="X19" i="2" s="1"/>
  <c r="Q19" i="2"/>
  <c r="O19" i="2"/>
  <c r="K19" i="2"/>
  <c r="D19" i="2"/>
  <c r="C19" i="2"/>
  <c r="B19" i="2"/>
  <c r="A19" i="2"/>
  <c r="R18" i="2"/>
  <c r="W18" i="2" s="1"/>
  <c r="X18" i="2" s="1"/>
  <c r="Q18" i="2"/>
  <c r="O18" i="2"/>
  <c r="K18" i="2"/>
  <c r="D18" i="2"/>
  <c r="C18" i="2"/>
  <c r="B18" i="2"/>
  <c r="A18" i="2"/>
  <c r="R17" i="2"/>
  <c r="W17" i="2" s="1"/>
  <c r="X17" i="2" s="1"/>
  <c r="Q17" i="2"/>
  <c r="O17" i="2"/>
  <c r="K17" i="2"/>
  <c r="D17" i="2"/>
  <c r="C17" i="2"/>
  <c r="B17" i="2"/>
  <c r="A17" i="2"/>
  <c r="R16" i="2"/>
  <c r="W16" i="2" s="1"/>
  <c r="X16" i="2" s="1"/>
  <c r="Q16" i="2"/>
  <c r="O16" i="2"/>
  <c r="K16" i="2"/>
  <c r="D16" i="2"/>
  <c r="C16" i="2"/>
  <c r="B16" i="2"/>
  <c r="A16" i="2"/>
  <c r="R15" i="2"/>
  <c r="W15" i="2" s="1"/>
  <c r="X15" i="2" s="1"/>
  <c r="Q15" i="2"/>
  <c r="O15" i="2"/>
  <c r="K15" i="2"/>
  <c r="D15" i="2"/>
  <c r="C15" i="2"/>
  <c r="B15" i="2"/>
  <c r="A15" i="2"/>
  <c r="W14" i="2"/>
  <c r="X14" i="2" s="1"/>
  <c r="R14" i="2"/>
  <c r="Q14" i="2"/>
  <c r="O14" i="2"/>
  <c r="K14" i="2"/>
  <c r="D14" i="2"/>
  <c r="C14" i="2"/>
  <c r="B14" i="2"/>
  <c r="A14" i="2"/>
  <c r="R13" i="2"/>
  <c r="B25" i="1" s="1"/>
  <c r="Q13" i="2"/>
  <c r="O13" i="2"/>
  <c r="K13" i="2"/>
  <c r="D13" i="2"/>
  <c r="C13" i="2"/>
  <c r="B13" i="2"/>
  <c r="A13" i="2"/>
  <c r="R12" i="2"/>
  <c r="W12" i="2" s="1"/>
  <c r="X12" i="2" s="1"/>
  <c r="Q12" i="2"/>
  <c r="O12" i="2"/>
  <c r="K12" i="2"/>
  <c r="D12" i="2"/>
  <c r="C12" i="2"/>
  <c r="B12" i="2"/>
  <c r="A12" i="2"/>
  <c r="R11" i="2"/>
  <c r="W11" i="2" s="1"/>
  <c r="X11" i="2" s="1"/>
  <c r="Q11" i="2"/>
  <c r="O11" i="2"/>
  <c r="K11" i="2"/>
  <c r="D11" i="2"/>
  <c r="C11" i="2"/>
  <c r="B11" i="2"/>
  <c r="A11" i="2"/>
  <c r="R10" i="2"/>
  <c r="W10" i="2" s="1"/>
  <c r="X10" i="2" s="1"/>
  <c r="Q10" i="2"/>
  <c r="O10" i="2"/>
  <c r="K10" i="2"/>
  <c r="D10" i="2"/>
  <c r="C10" i="2"/>
  <c r="B10" i="2"/>
  <c r="A10" i="2"/>
  <c r="R9" i="2"/>
  <c r="W9" i="2" s="1"/>
  <c r="X9" i="2" s="1"/>
  <c r="Q9" i="2"/>
  <c r="O9" i="2"/>
  <c r="K9" i="2"/>
  <c r="D9" i="2"/>
  <c r="C9" i="2"/>
  <c r="B9" i="2"/>
  <c r="A9" i="2"/>
  <c r="R8" i="2"/>
  <c r="W8" i="2" s="1"/>
  <c r="Q8" i="2"/>
  <c r="O8" i="2"/>
  <c r="K8" i="2"/>
  <c r="D8" i="2"/>
  <c r="C8" i="2"/>
  <c r="B8" i="2"/>
  <c r="B27" i="1" s="1"/>
  <c r="A8" i="2"/>
  <c r="F27" i="1"/>
  <c r="E27" i="1"/>
  <c r="C27" i="1"/>
  <c r="H26" i="1"/>
  <c r="F26" i="1"/>
  <c r="E26" i="1"/>
  <c r="D7" i="1"/>
  <c r="A7" i="1"/>
  <c r="Z8" i="3" l="1"/>
  <c r="D24" i="1"/>
  <c r="X8" i="2"/>
  <c r="F24" i="1"/>
  <c r="E24" i="1"/>
  <c r="D27" i="1"/>
  <c r="H24" i="1"/>
  <c r="W13" i="2"/>
  <c r="X13" i="2" s="1"/>
  <c r="J7" i="1"/>
  <c r="D15" i="1" s="1"/>
  <c r="J11" i="1"/>
  <c r="A15" i="1"/>
  <c r="U15" i="3"/>
  <c r="F25" i="1"/>
  <c r="G15" i="1"/>
  <c r="G19" i="1" s="1"/>
  <c r="B26" i="1"/>
  <c r="C26" i="1"/>
  <c r="D26" i="1"/>
  <c r="D19" i="1"/>
  <c r="G26" i="1"/>
  <c r="B24" i="1"/>
  <c r="C24" i="1"/>
  <c r="R14" i="3"/>
  <c r="H25" i="1" s="1"/>
  <c r="Z15" i="3" l="1"/>
  <c r="D25" i="1"/>
  <c r="G7" i="1"/>
  <c r="A19" i="1"/>
  <c r="AA8" i="3"/>
  <c r="G24" i="1"/>
  <c r="G11" i="1"/>
  <c r="A11" i="1"/>
  <c r="J19" i="1" s="1"/>
  <c r="AA15" i="3" l="1"/>
  <c r="G2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3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Puedes sustituir el titular por tu nombre o razón social.</t>
        </r>
      </text>
    </comment>
    <comment ref="E3" authorId="0" shapeId="0" xr:uid="{00000000-0006-0000-0000-000002000000}">
      <text>
        <r>
          <rPr>
            <sz val="11"/>
            <color theme="1"/>
            <rFont val="Calibri"/>
            <family val="2"/>
            <scheme val="minor"/>
          </rPr>
          <t>Campo libre para identificar la actividad.</t>
        </r>
      </text>
    </comment>
    <comment ref="G3" authorId="0" shapeId="0" xr:uid="{00000000-0006-0000-0000-000003000000}">
      <text>
        <r>
          <rPr>
            <sz val="11"/>
            <color theme="1"/>
            <rFont val="Calibri"/>
            <family val="2"/>
            <scheme val="minor"/>
          </rPr>
          <t>Elige el año que quieres analizar en el resumen.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M7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Introduce la base imponible. IVA, IRPF, total y pendiente se calculan solos.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Q7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Usa 100%, 50% o 0% según el porcentaje de IVA deducible.</t>
        </r>
      </text>
    </comment>
  </commentList>
</comments>
</file>

<file path=xl/sharedStrings.xml><?xml version="1.0" encoding="utf-8"?>
<sst xmlns="http://schemas.openxmlformats.org/spreadsheetml/2006/main" count="260" uniqueCount="174">
  <si>
    <t>Plantilla libro registro de facturas</t>
  </si>
  <si>
    <t>Titular del libro</t>
  </si>
  <si>
    <t>Paula Rivas</t>
  </si>
  <si>
    <t>Actividad</t>
  </si>
  <si>
    <t>Consultoría acústica</t>
  </si>
  <si>
    <t>Ejercicio resumen</t>
  </si>
  <si>
    <t>Edición manual: celdas azules | Las métricas se calculan solas.</t>
  </si>
  <si>
    <t>Ingresos emitidos</t>
  </si>
  <si>
    <t>Total emitido</t>
  </si>
  <si>
    <t>Cobrado</t>
  </si>
  <si>
    <t>Pendiente de cobro</t>
  </si>
  <si>
    <t>IVA repercutido</t>
  </si>
  <si>
    <t>Gastos recibidos</t>
  </si>
  <si>
    <t>Total gastos</t>
  </si>
  <si>
    <t>Pagado</t>
  </si>
  <si>
    <t>Pendiente de pago</t>
  </si>
  <si>
    <t>IVA deducible</t>
  </si>
  <si>
    <t>Indicadores</t>
  </si>
  <si>
    <t>Resultado por bases</t>
  </si>
  <si>
    <t>IVA neto</t>
  </si>
  <si>
    <t>Facturas emitidas</t>
  </si>
  <si>
    <t>Facturas recibidas</t>
  </si>
  <si>
    <t>Alertas</t>
  </si>
  <si>
    <t>Vencidas por cobrar</t>
  </si>
  <si>
    <t>Vencidas por pagar</t>
  </si>
  <si>
    <t>Ticket medio emitido</t>
  </si>
  <si>
    <t>Ticket medio recibido</t>
  </si>
  <si>
    <t>Resumen trimestral</t>
  </si>
  <si>
    <t>Trimestre</t>
  </si>
  <si>
    <t>Emitido</t>
  </si>
  <si>
    <t>Gastos</t>
  </si>
  <si>
    <t>Pendiente cobro</t>
  </si>
  <si>
    <t>Pendiente pago</t>
  </si>
  <si>
    <t>La plantilla está pensada para uso operativo: registra datos en las hojas separadas y el resumen se actualiza solo por ejercicio.</t>
  </si>
  <si>
    <t>T1</t>
  </si>
  <si>
    <t>T2</t>
  </si>
  <si>
    <t>T3</t>
  </si>
  <si>
    <t>T4</t>
  </si>
  <si>
    <t>Libro registro de facturas emitidas / ingresos</t>
  </si>
  <si>
    <t>Celdas azules = edición manual</t>
  </si>
  <si>
    <t>Celdas negras = cálculo automático</t>
  </si>
  <si>
    <t>Usa los filtros del encabezado y edita las listas en la hoja 'Listas' cuando necesites nuevos valores.</t>
  </si>
  <si>
    <t>Asiento</t>
  </si>
  <si>
    <t>Ejercicio</t>
  </si>
  <si>
    <t>Mes</t>
  </si>
  <si>
    <t>Fecha emisión</t>
  </si>
  <si>
    <t>Fecha operación</t>
  </si>
  <si>
    <t>Fecha vencimiento</t>
  </si>
  <si>
    <t>Serie</t>
  </si>
  <si>
    <t>Nº factura</t>
  </si>
  <si>
    <t>Cliente</t>
  </si>
  <si>
    <t>NIF cliente</t>
  </si>
  <si>
    <t>Concepto</t>
  </si>
  <si>
    <t>Base imponible</t>
  </si>
  <si>
    <t>% IVA</t>
  </si>
  <si>
    <t>Cuota IVA</t>
  </si>
  <si>
    <t>% IRPF</t>
  </si>
  <si>
    <t>Retención IRPF</t>
  </si>
  <si>
    <t>Total factura</t>
  </si>
  <si>
    <t>Estado cobro</t>
  </si>
  <si>
    <t>Importe cobrado</t>
  </si>
  <si>
    <t>Fecha cobro</t>
  </si>
  <si>
    <t>Método cobro</t>
  </si>
  <si>
    <t>Pendiente</t>
  </si>
  <si>
    <t>Días vencida</t>
  </si>
  <si>
    <t>Observaciones</t>
  </si>
  <si>
    <t>A-26</t>
  </si>
  <si>
    <t>Opal Hotelera SL</t>
  </si>
  <si>
    <t>Estudio acústico de terraza cubierta</t>
  </si>
  <si>
    <t>COBRADA</t>
  </si>
  <si>
    <t>Transferencia</t>
  </si>
  <si>
    <t>Informe entregado con plano de medidas</t>
  </si>
  <si>
    <t>Restauración Puerto Norte SL</t>
  </si>
  <si>
    <t>Medición de ruido para licencia de actividad</t>
  </si>
  <si>
    <t>PARCIAL</t>
  </si>
  <si>
    <t>Tarjeta</t>
  </si>
  <si>
    <t>Resto previsto tras cierre de obra</t>
  </si>
  <si>
    <t>PRO-26</t>
  </si>
  <si>
    <t>Comunidad Torre del Lago</t>
  </si>
  <si>
    <t>Informe de aislamiento en zonas comunes</t>
  </si>
  <si>
    <t>Se cobró el día previo al vencimiento</t>
  </si>
  <si>
    <t>Teatro del Sur SA</t>
  </si>
  <si>
    <t>Mapa de ruido interior para acondicionamiento</t>
  </si>
  <si>
    <t>PENDIENTE</t>
  </si>
  <si>
    <t>Pendiente de visto bueno del cliente</t>
  </si>
  <si>
    <t>B-26</t>
  </si>
  <si>
    <t>Constructora Linde SA</t>
  </si>
  <si>
    <t>Ensayo de vibraciones en sala de máquinas</t>
  </si>
  <si>
    <t>Domiciliación</t>
  </si>
  <si>
    <t>Proyecto con visita nocturna</t>
  </si>
  <si>
    <t>Colegio Atlas Coop.</t>
  </si>
  <si>
    <t>Plan de acondicionamiento acústico de aula magna</t>
  </si>
  <si>
    <t>Aprobación en comité de compras</t>
  </si>
  <si>
    <t>RECT-26</t>
  </si>
  <si>
    <t>Clínica Horizonte SL</t>
  </si>
  <si>
    <t>Rectificación por descuento comercial</t>
  </si>
  <si>
    <t>ANULADA</t>
  </si>
  <si>
    <t>Sustituida por factura rectificativa externa</t>
  </si>
  <si>
    <t>Certificación acústica de cabinas médicas</t>
  </si>
  <si>
    <t>Confirming</t>
  </si>
  <si>
    <t>Pendiente de cierre administrativo</t>
  </si>
  <si>
    <t>Libro registro de facturas recibidas / gastos</t>
  </si>
  <si>
    <t>Fecha factura</t>
  </si>
  <si>
    <t>Fecha recepción</t>
  </si>
  <si>
    <t>Serie/Ref.</t>
  </si>
  <si>
    <t>Nº factura proveedor</t>
  </si>
  <si>
    <t>Proveedor</t>
  </si>
  <si>
    <t>NIF proveedor</t>
  </si>
  <si>
    <t>% IVA deducible</t>
  </si>
  <si>
    <t>Estado pago</t>
  </si>
  <si>
    <t>Importe pagado</t>
  </si>
  <si>
    <t>Fecha pago</t>
  </si>
  <si>
    <t>Método pago</t>
  </si>
  <si>
    <t>ST</t>
  </si>
  <si>
    <t>SoniTest Laboratorios SL</t>
  </si>
  <si>
    <t>Calibración anual de sonómetro</t>
  </si>
  <si>
    <t>PAGADA</t>
  </si>
  <si>
    <t>Equipo principal de medición</t>
  </si>
  <si>
    <t>ALQ</t>
  </si>
  <si>
    <t>DataCampo Mobility SL</t>
  </si>
  <si>
    <t>Alquiler de vehículo para visitas técnicas</t>
  </si>
  <si>
    <t>IVA deducible al 50%</t>
  </si>
  <si>
    <t>MAT</t>
  </si>
  <si>
    <t>Oficina Delta SA</t>
  </si>
  <si>
    <t>Material de oficina y archivadores</t>
  </si>
  <si>
    <t>Bizum</t>
  </si>
  <si>
    <t>Compra menor</t>
  </si>
  <si>
    <t>COL</t>
  </si>
  <si>
    <t>Elena Prado Técnica</t>
  </si>
  <si>
    <t>Colaboración técnica en informe de aislamiento</t>
  </si>
  <si>
    <t>Pendiente de validación final</t>
  </si>
  <si>
    <t>VIA</t>
  </si>
  <si>
    <t>Iberhost Viajes SL</t>
  </si>
  <si>
    <t>Desplazamiento y alojamiento para medición</t>
  </si>
  <si>
    <t>Servicio asociado a proyecto de Bilbao</t>
  </si>
  <si>
    <t>TEL</t>
  </si>
  <si>
    <t>Netphone Empresa SL</t>
  </si>
  <si>
    <t>Telefonía y datos de oficina</t>
  </si>
  <si>
    <t>Queda un ajuste pendiente</t>
  </si>
  <si>
    <t>SEG</t>
  </si>
  <si>
    <t>Asegura Pro Correduría SL</t>
  </si>
  <si>
    <t>Seguro de responsabilidad civil profesional</t>
  </si>
  <si>
    <t>Operación exenta de IVA</t>
  </si>
  <si>
    <t>FOR</t>
  </si>
  <si>
    <t>Campus Formación Técnica SL</t>
  </si>
  <si>
    <t>Curso de actualización en normativa acústica</t>
  </si>
  <si>
    <t>Formación bonificada parcialmente</t>
  </si>
  <si>
    <t>Listas editables para desplegables y búsquedas</t>
  </si>
  <si>
    <t>Estados de cobro</t>
  </si>
  <si>
    <t>Métodos de cobro/pago</t>
  </si>
  <si>
    <t>Tipos IVA</t>
  </si>
  <si>
    <t>Tipos IRPF</t>
  </si>
  <si>
    <t>Series emitidas</t>
  </si>
  <si>
    <t>Clientes</t>
  </si>
  <si>
    <t>Proveedores</t>
  </si>
  <si>
    <t>Estados de pago</t>
  </si>
  <si>
    <t>Años resumen</t>
  </si>
  <si>
    <t>B34127865</t>
  </si>
  <si>
    <t>B21943088</t>
  </si>
  <si>
    <t>B90341652</t>
  </si>
  <si>
    <t>B67190452</t>
  </si>
  <si>
    <t>H11852209</t>
  </si>
  <si>
    <t>A08567931</t>
  </si>
  <si>
    <t>Efectivo</t>
  </si>
  <si>
    <t>A67345019</t>
  </si>
  <si>
    <t>12345678Z</t>
  </si>
  <si>
    <t>A28090411</t>
  </si>
  <si>
    <t>B74891230</t>
  </si>
  <si>
    <t>F44712063</t>
  </si>
  <si>
    <t>B55201479</t>
  </si>
  <si>
    <t>B50876142</t>
  </si>
  <si>
    <t>B63950281</t>
  </si>
  <si>
    <t>B31678025</t>
  </si>
  <si>
    <t>Añade o sustituye valores aquí y los desplegables de las otras hojas los usarán automáticamente. Los NIF de clientes y proveedores se rellenan solos al elegir el nombre.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</si>
</sst>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C0A]"/>
  </numFmts>
  <fonts count="13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0"/>
      <color rgb="FF7C2D12"/>
      <name val="Calibri"/>
    </font>
    <font>
      <b/>
      <sz val="11"/>
      <color rgb="FF1F2937"/>
      <name val="Calibri"/>
    </font>
    <font>
      <sz val="11"/>
      <color rgb="FF0000FF"/>
      <name val="Calibri"/>
    </font>
    <font>
      <b/>
      <sz val="10"/>
      <color rgb="FF1D4ED8"/>
      <name val="Calibri"/>
    </font>
    <font>
      <b/>
      <sz val="11"/>
      <color rgb="FFFFFFFF"/>
      <name val="Calibri"/>
    </font>
    <font>
      <b/>
      <sz val="10"/>
      <color rgb="FF1F2937"/>
      <name val="Calibri"/>
    </font>
    <font>
      <b/>
      <sz val="16"/>
      <color rgb="FF111827"/>
      <name val="Calibri"/>
    </font>
    <font>
      <b/>
      <sz val="10"/>
      <color rgb="FF111827"/>
      <name val="Calibri"/>
    </font>
    <font>
      <sz val="11"/>
      <color rgb="FF000000"/>
      <name val="Calibri"/>
    </font>
    <font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F766E"/>
      </patternFill>
    </fill>
    <fill>
      <patternFill patternType="solid">
        <fgColor rgb="FF1F4E78"/>
      </patternFill>
    </fill>
    <fill>
      <patternFill patternType="solid">
        <fgColor rgb="FFFCE4D6"/>
      </patternFill>
    </fill>
    <fill>
      <patternFill patternType="solid">
        <fgColor rgb="FFF3F4F6"/>
      </patternFill>
    </fill>
    <fill>
      <patternFill patternType="solid">
        <fgColor rgb="FFEAF4FD"/>
      </patternFill>
    </fill>
    <fill>
      <patternFill patternType="solid">
        <fgColor rgb="FFE2F0D9"/>
      </patternFill>
    </fill>
    <fill>
      <patternFill patternType="solid">
        <fgColor rgb="FFEDE7F6"/>
      </patternFill>
    </fill>
    <fill>
      <patternFill patternType="solid">
        <fgColor rgb="FFFDE9E7"/>
      </patternFill>
    </fill>
    <fill>
      <patternFill patternType="solid">
        <fgColor rgb="FFFFF2CC"/>
      </patternFill>
    </fill>
  </fills>
  <borders count="11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/>
      <diagonal/>
    </border>
    <border>
      <left/>
      <right style="thin">
        <color rgb="FFD1D5DB"/>
      </right>
      <top style="thin">
        <color rgb="FFD1D5DB"/>
      </top>
      <bottom/>
      <diagonal/>
    </border>
    <border>
      <left/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D1D5DB"/>
      </left>
      <right/>
      <top/>
      <bottom/>
      <diagonal/>
    </border>
    <border>
      <left/>
      <right style="thin">
        <color rgb="FFD1D5DB"/>
      </right>
      <top/>
      <bottom/>
      <diagonal/>
    </border>
    <border>
      <left style="thin">
        <color rgb="FFD1D5DB"/>
      </left>
      <right/>
      <top/>
      <bottom style="thin">
        <color rgb="FFD1D5DB"/>
      </bottom>
      <diagonal/>
    </border>
    <border>
      <left/>
      <right/>
      <top/>
      <bottom style="thin">
        <color rgb="FFD1D5DB"/>
      </bottom>
      <diagonal/>
    </border>
    <border>
      <left/>
      <right style="thin">
        <color rgb="FFD1D5DB"/>
      </right>
      <top/>
      <bottom style="thin">
        <color rgb="FFD1D5DB"/>
      </bottom>
      <diagonal/>
    </border>
  </borders>
  <cellStyleXfs count="2">
    <xf numFmtId="0" fontId="0" fillId="0" borderId="0"/>
    <xf numFmtId="0" fontId="12" fillId="0" borderId="0"/>
  </cellStyleXfs>
  <cellXfs count="48">
    <xf numFmtId="0" fontId="0" fillId="0" borderId="0" xfId="0"/>
    <xf numFmtId="0" fontId="4" fillId="5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1" fontId="5" fillId="6" borderId="1" xfId="1" applyNumberFormat="1" applyFont="1" applyFill="1" applyBorder="1" applyAlignment="1">
      <alignment horizontal="center"/>
    </xf>
    <xf numFmtId="0" fontId="0" fillId="0" borderId="1" xfId="1" applyFont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0" fontId="2" fillId="3" borderId="1" xfId="1" applyFont="1" applyFill="1" applyBorder="1" applyAlignment="1">
      <alignment horizontal="center" vertical="center" wrapText="1"/>
    </xf>
    <xf numFmtId="1" fontId="11" fillId="5" borderId="1" xfId="1" applyNumberFormat="1" applyFont="1" applyFill="1" applyBorder="1" applyAlignment="1">
      <alignment horizontal="center"/>
    </xf>
    <xf numFmtId="14" fontId="5" fillId="0" borderId="1" xfId="1" applyNumberFormat="1" applyFont="1" applyBorder="1" applyAlignment="1">
      <alignment horizontal="center"/>
    </xf>
    <xf numFmtId="0" fontId="5" fillId="0" borderId="1" xfId="1" applyFont="1" applyBorder="1"/>
    <xf numFmtId="1" fontId="5" fillId="0" borderId="1" xfId="1" applyNumberFormat="1" applyFont="1" applyBorder="1" applyAlignment="1">
      <alignment horizontal="center"/>
    </xf>
    <xf numFmtId="0" fontId="11" fillId="5" borderId="1" xfId="1" applyFont="1" applyFill="1" applyBorder="1"/>
    <xf numFmtId="164" fontId="5" fillId="0" borderId="1" xfId="1" applyNumberFormat="1" applyFont="1" applyBorder="1" applyAlignment="1">
      <alignment horizontal="right"/>
    </xf>
    <xf numFmtId="9" fontId="5" fillId="0" borderId="1" xfId="1" applyNumberFormat="1" applyFont="1" applyBorder="1" applyAlignment="1">
      <alignment horizontal="center"/>
    </xf>
    <xf numFmtId="164" fontId="11" fillId="5" borderId="1" xfId="1" applyNumberFormat="1" applyFont="1" applyFill="1" applyBorder="1" applyAlignment="1">
      <alignment horizontal="right"/>
    </xf>
    <xf numFmtId="0" fontId="2" fillId="3" borderId="1" xfId="1" applyFont="1" applyFill="1" applyBorder="1" applyAlignment="1">
      <alignment horizontal="center"/>
    </xf>
    <xf numFmtId="0" fontId="0" fillId="0" borderId="1" xfId="1" applyFont="1" applyBorder="1" applyAlignment="1">
      <alignment horizontal="left"/>
    </xf>
    <xf numFmtId="9" fontId="0" fillId="0" borderId="1" xfId="1" applyNumberFormat="1" applyFont="1" applyBorder="1" applyAlignment="1">
      <alignment horizontal="center"/>
    </xf>
    <xf numFmtId="1" fontId="0" fillId="0" borderId="1" xfId="1" applyNumberFormat="1" applyFont="1" applyBorder="1" applyAlignment="1">
      <alignment horizontal="center"/>
    </xf>
    <xf numFmtId="0" fontId="8" fillId="6" borderId="1" xfId="1" applyFont="1" applyFill="1" applyBorder="1" applyAlignment="1">
      <alignment horizontal="center" vertical="center" wrapText="1"/>
    </xf>
    <xf numFmtId="0" fontId="0" fillId="0" borderId="4" xfId="1" applyFont="1" applyBorder="1"/>
    <xf numFmtId="0" fontId="0" fillId="0" borderId="5" xfId="1" applyFont="1" applyBorder="1"/>
    <xf numFmtId="0" fontId="8" fillId="4" borderId="1" xfId="1" applyFont="1" applyFill="1" applyBorder="1" applyAlignment="1">
      <alignment horizontal="center" vertical="center" wrapText="1"/>
    </xf>
    <xf numFmtId="1" fontId="9" fillId="9" borderId="1" xfId="1" applyNumberFormat="1" applyFont="1" applyFill="1" applyBorder="1" applyAlignment="1">
      <alignment horizontal="center" vertical="center"/>
    </xf>
    <xf numFmtId="0" fontId="0" fillId="0" borderId="2" xfId="1" applyFont="1" applyBorder="1"/>
    <xf numFmtId="0" fontId="0" fillId="0" borderId="3" xfId="1" applyFont="1" applyBorder="1"/>
    <xf numFmtId="0" fontId="0" fillId="0" borderId="8" xfId="1" applyFont="1" applyBorder="1"/>
    <xf numFmtId="0" fontId="0" fillId="0" borderId="9" xfId="1" applyFont="1" applyBorder="1"/>
    <xf numFmtId="0" fontId="0" fillId="0" borderId="10" xfId="1" applyFont="1" applyBorder="1"/>
    <xf numFmtId="0" fontId="8" fillId="9" borderId="1" xfId="1" applyFont="1" applyFill="1" applyBorder="1" applyAlignment="1">
      <alignment horizontal="center" vertical="center" wrapText="1"/>
    </xf>
    <xf numFmtId="0" fontId="8" fillId="10" borderId="1" xfId="1" applyFont="1" applyFill="1" applyBorder="1" applyAlignment="1">
      <alignment horizontal="center" vertical="center" wrapText="1"/>
    </xf>
    <xf numFmtId="164" fontId="9" fillId="8" borderId="1" xfId="1" applyNumberFormat="1" applyFont="1" applyFill="1" applyBorder="1" applyAlignment="1">
      <alignment horizontal="center" vertical="center"/>
    </xf>
    <xf numFmtId="164" fontId="9" fillId="4" borderId="1" xfId="1" applyNumberFormat="1" applyFont="1" applyFill="1" applyBorder="1" applyAlignment="1">
      <alignment horizontal="center" vertical="center"/>
    </xf>
    <xf numFmtId="0" fontId="8" fillId="5" borderId="1" xfId="1" applyFont="1" applyFill="1" applyBorder="1" applyAlignment="1">
      <alignment horizontal="center" vertical="center" wrapText="1"/>
    </xf>
    <xf numFmtId="164" fontId="9" fillId="10" borderId="1" xfId="1" applyNumberFormat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164" fontId="9" fillId="7" borderId="1" xfId="1" applyNumberFormat="1" applyFont="1" applyFill="1" applyBorder="1" applyAlignment="1">
      <alignment horizontal="center" vertical="center"/>
    </xf>
    <xf numFmtId="0" fontId="8" fillId="8" borderId="1" xfId="1" applyFont="1" applyFill="1" applyBorder="1" applyAlignment="1">
      <alignment horizontal="center" vertical="center" wrapText="1"/>
    </xf>
    <xf numFmtId="0" fontId="8" fillId="7" borderId="1" xfId="1" applyFont="1" applyFill="1" applyBorder="1" applyAlignment="1">
      <alignment horizontal="center" vertical="center" wrapText="1"/>
    </xf>
    <xf numFmtId="1" fontId="9" fillId="5" borderId="1" xfId="1" applyNumberFormat="1" applyFont="1" applyFill="1" applyBorder="1" applyAlignment="1">
      <alignment horizontal="center" vertical="center"/>
    </xf>
    <xf numFmtId="164" fontId="9" fillId="6" borderId="1" xfId="1" applyNumberFormat="1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0" fontId="0" fillId="0" borderId="6" xfId="1" applyFont="1" applyBorder="1"/>
    <xf numFmtId="0" fontId="0" fillId="0" borderId="0" xfId="0"/>
    <xf numFmtId="0" fontId="0" fillId="0" borderId="7" xfId="1" applyFont="1" applyBorder="1"/>
    <xf numFmtId="0" fontId="10" fillId="5" borderId="1" xfId="1" applyFont="1" applyFill="1" applyBorder="1" applyAlignment="1">
      <alignment horizontal="center" vertical="center" wrapText="1"/>
    </xf>
  </cellXfs>
  <cellStyles count="2">
    <cellStyle name="Normal" xfId="1" xr:uid="{00000000-0005-0000-0000-000000000000}"/>
    <cellStyle name="Standard" xfId="0" builtinId="0"/>
  </cellStyles>
  <dxfs count="9">
    <dxf>
      <fill>
        <patternFill>
          <bgColor rgb="FFFDE9E7"/>
        </patternFill>
      </fill>
    </dxf>
    <dxf>
      <fill>
        <patternFill>
          <bgColor rgb="FFE2F0D9"/>
        </patternFill>
      </fill>
    </dxf>
    <dxf>
      <fill>
        <patternFill>
          <bgColor rgb="FFE5E7EB"/>
        </patternFill>
      </fill>
    </dxf>
    <dxf>
      <fill>
        <patternFill>
          <bgColor rgb="FFFDE9E7"/>
        </patternFill>
      </fill>
    </dxf>
    <dxf>
      <fill>
        <patternFill>
          <bgColor rgb="FFE2F0D9"/>
        </patternFill>
      </fill>
    </dxf>
    <dxf>
      <fill>
        <patternFill>
          <bgColor rgb="FFE5E7EB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762000</xdr:colOff>
      <xdr:row>29</xdr:row>
      <xdr:rowOff>228600</xdr:rowOff>
    </xdr:to>
    <xdr:sp macro="" textlink="">
      <xdr:nvSpPr>
        <xdr:cNvPr id="1028" name="Text Box 4" hidden="1">
          <a:extLst>
            <a:ext uri="{FF2B5EF4-FFF2-40B4-BE49-F238E27FC236}">
              <a16:creationId xmlns:a16="http://schemas.microsoft.com/office/drawing/2014/main" id="{F5AD13A5-85F7-C587-894A-E48325160673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830580</xdr:colOff>
      <xdr:row>39</xdr:row>
      <xdr:rowOff>7620</xdr:rowOff>
    </xdr:to>
    <xdr:sp macro="" textlink="">
      <xdr:nvSpPr>
        <xdr:cNvPr id="2050" name="Text Box 2" hidden="1">
          <a:extLst>
            <a:ext uri="{FF2B5EF4-FFF2-40B4-BE49-F238E27FC236}">
              <a16:creationId xmlns:a16="http://schemas.microsoft.com/office/drawing/2014/main" id="{2208DC94-1B3C-C4CD-5475-1F8AEF97DAEA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693420</xdr:colOff>
      <xdr:row>39</xdr:row>
      <xdr:rowOff>7620</xdr:rowOff>
    </xdr:to>
    <xdr:sp macro="" textlink="">
      <xdr:nvSpPr>
        <xdr:cNvPr id="3074" name="Text Box 2" hidden="1">
          <a:extLst>
            <a:ext uri="{FF2B5EF4-FFF2-40B4-BE49-F238E27FC236}">
              <a16:creationId xmlns:a16="http://schemas.microsoft.com/office/drawing/2014/main" id="{047F5DAD-106F-7CF1-06D4-BEC9F1030A9B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Emitidas" displayName="TablaEmitidas" ref="A7:Y307">
  <autoFilter ref="A7:Y307" xr:uid="{00000000-0009-0000-0100-000001000000}"/>
  <tableColumns count="25">
    <tableColumn id="1" xr3:uid="{00000000-0010-0000-0000-000001000000}" name="Asiento"/>
    <tableColumn id="2" xr3:uid="{00000000-0010-0000-0000-000002000000}" name="Ejercicio"/>
    <tableColumn id="3" xr3:uid="{00000000-0010-0000-0000-000003000000}" name="Mes"/>
    <tableColumn id="4" xr3:uid="{00000000-0010-0000-0000-000004000000}" name="Trimestre"/>
    <tableColumn id="5" xr3:uid="{00000000-0010-0000-0000-000005000000}" name="Fecha emisión"/>
    <tableColumn id="6" xr3:uid="{00000000-0010-0000-0000-000006000000}" name="Fecha operación"/>
    <tableColumn id="7" xr3:uid="{00000000-0010-0000-0000-000007000000}" name="Fecha vencimiento"/>
    <tableColumn id="8" xr3:uid="{00000000-0010-0000-0000-000008000000}" name="Serie"/>
    <tableColumn id="9" xr3:uid="{00000000-0010-0000-0000-000009000000}" name="Nº factura"/>
    <tableColumn id="10" xr3:uid="{00000000-0010-0000-0000-00000A000000}" name="Cliente"/>
    <tableColumn id="11" xr3:uid="{00000000-0010-0000-0000-00000B000000}" name="NIF cliente"/>
    <tableColumn id="12" xr3:uid="{00000000-0010-0000-0000-00000C000000}" name="Concepto"/>
    <tableColumn id="13" xr3:uid="{00000000-0010-0000-0000-00000D000000}" name="Base imponible"/>
    <tableColumn id="14" xr3:uid="{00000000-0010-0000-0000-00000E000000}" name="% IVA"/>
    <tableColumn id="15" xr3:uid="{00000000-0010-0000-0000-00000F000000}" name="Cuota IVA"/>
    <tableColumn id="16" xr3:uid="{00000000-0010-0000-0000-000010000000}" name="% IRPF"/>
    <tableColumn id="17" xr3:uid="{00000000-0010-0000-0000-000011000000}" name="Retención IRPF"/>
    <tableColumn id="18" xr3:uid="{00000000-0010-0000-0000-000012000000}" name="Total factura"/>
    <tableColumn id="19" xr3:uid="{00000000-0010-0000-0000-000013000000}" name="Estado cobro"/>
    <tableColumn id="20" xr3:uid="{00000000-0010-0000-0000-000014000000}" name="Importe cobrado"/>
    <tableColumn id="21" xr3:uid="{00000000-0010-0000-0000-000015000000}" name="Fecha cobro"/>
    <tableColumn id="22" xr3:uid="{00000000-0010-0000-0000-000016000000}" name="Método cobro"/>
    <tableColumn id="23" xr3:uid="{00000000-0010-0000-0000-000017000000}" name="Pendiente"/>
    <tableColumn id="24" xr3:uid="{00000000-0010-0000-0000-000018000000}" name="Días vencida"/>
    <tableColumn id="25" xr3:uid="{00000000-0010-0000-0000-000019000000}" name="Observacione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Recibidas" displayName="TablaRecibidas" ref="A7:AB307">
  <autoFilter ref="A7:AB307" xr:uid="{00000000-0009-0000-0100-000002000000}"/>
  <tableColumns count="28">
    <tableColumn id="1" xr3:uid="{00000000-0010-0000-0100-000001000000}" name="Asiento"/>
    <tableColumn id="2" xr3:uid="{00000000-0010-0000-0100-000002000000}" name="Ejercicio"/>
    <tableColumn id="3" xr3:uid="{00000000-0010-0000-0100-000003000000}" name="Mes"/>
    <tableColumn id="4" xr3:uid="{00000000-0010-0000-0100-000004000000}" name="Trimestre"/>
    <tableColumn id="5" xr3:uid="{00000000-0010-0000-0100-000005000000}" name="Fecha factura"/>
    <tableColumn id="6" xr3:uid="{00000000-0010-0000-0100-000006000000}" name="Fecha operación"/>
    <tableColumn id="7" xr3:uid="{00000000-0010-0000-0100-000007000000}" name="Fecha recepción"/>
    <tableColumn id="8" xr3:uid="{00000000-0010-0000-0100-000008000000}" name="Fecha vencimiento"/>
    <tableColumn id="9" xr3:uid="{00000000-0010-0000-0100-000009000000}" name="Serie/Ref."/>
    <tableColumn id="10" xr3:uid="{00000000-0010-0000-0100-00000A000000}" name="Nº factura proveedor"/>
    <tableColumn id="11" xr3:uid="{00000000-0010-0000-0100-00000B000000}" name="Proveedor"/>
    <tableColumn id="12" xr3:uid="{00000000-0010-0000-0100-00000C000000}" name="NIF proveedor"/>
    <tableColumn id="13" xr3:uid="{00000000-0010-0000-0100-00000D000000}" name="Concepto"/>
    <tableColumn id="14" xr3:uid="{00000000-0010-0000-0100-00000E000000}" name="Base imponible"/>
    <tableColumn id="15" xr3:uid="{00000000-0010-0000-0100-00000F000000}" name="% IVA"/>
    <tableColumn id="16" xr3:uid="{00000000-0010-0000-0100-000010000000}" name="Cuota IVA"/>
    <tableColumn id="17" xr3:uid="{00000000-0010-0000-0100-000011000000}" name="% IVA deducible"/>
    <tableColumn id="18" xr3:uid="{00000000-0010-0000-0100-000012000000}" name="IVA deducible"/>
    <tableColumn id="19" xr3:uid="{00000000-0010-0000-0100-000013000000}" name="% IRPF"/>
    <tableColumn id="20" xr3:uid="{00000000-0010-0000-0100-000014000000}" name="Retención IRPF"/>
    <tableColumn id="21" xr3:uid="{00000000-0010-0000-0100-000015000000}" name="Total factura"/>
    <tableColumn id="22" xr3:uid="{00000000-0010-0000-0100-000016000000}" name="Estado pago"/>
    <tableColumn id="23" xr3:uid="{00000000-0010-0000-0100-000017000000}" name="Importe pagado"/>
    <tableColumn id="24" xr3:uid="{00000000-0010-0000-0100-000018000000}" name="Fecha pago"/>
    <tableColumn id="25" xr3:uid="{00000000-0010-0000-0100-000019000000}" name="Método pago"/>
    <tableColumn id="26" xr3:uid="{00000000-0010-0000-0100-00001A000000}" name="Pendiente"/>
    <tableColumn id="27" xr3:uid="{00000000-0010-0000-0100-00001B000000}" name="Días vencida"/>
    <tableColumn id="28" xr3:uid="{00000000-0010-0000-0100-00001C000000}" name="Observacion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F766E"/>
  </sheetPr>
  <dimension ref="A1:L27"/>
  <sheetViews>
    <sheetView showGridLines="0" tabSelected="1" zoomScaleNormal="100" workbookViewId="0">
      <selection activeCell="N23" sqref="N23"/>
    </sheetView>
  </sheetViews>
  <sheetFormatPr baseColWidth="10" defaultColWidth="8.88671875" defaultRowHeight="14.4" x14ac:dyDescent="0.3"/>
  <cols>
    <col min="1" max="1" width="16" customWidth="1"/>
    <col min="2" max="3" width="14" customWidth="1"/>
    <col min="4" max="4" width="10" customWidth="1"/>
    <col min="5" max="5" width="17.5546875" bestFit="1" customWidth="1"/>
    <col min="6" max="6" width="15.77734375" bestFit="1" customWidth="1"/>
    <col min="7" max="12" width="14" customWidth="1"/>
  </cols>
  <sheetData>
    <row r="1" spans="1:12" ht="23.4" customHeight="1" x14ac:dyDescent="0.3">
      <c r="A1" s="42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1"/>
    </row>
    <row r="3" spans="1:12" x14ac:dyDescent="0.3">
      <c r="A3" s="1" t="s">
        <v>1</v>
      </c>
      <c r="B3" s="2" t="s">
        <v>2</v>
      </c>
      <c r="D3" s="1" t="s">
        <v>3</v>
      </c>
      <c r="E3" s="2" t="s">
        <v>4</v>
      </c>
      <c r="F3" s="1" t="s">
        <v>5</v>
      </c>
      <c r="G3" s="3">
        <v>2026</v>
      </c>
      <c r="I3" s="41" t="s">
        <v>6</v>
      </c>
      <c r="J3" s="20"/>
      <c r="K3" s="20"/>
      <c r="L3" s="21"/>
    </row>
    <row r="5" spans="1:12" x14ac:dyDescent="0.3">
      <c r="A5" s="35" t="s">
        <v>7</v>
      </c>
      <c r="B5" s="20"/>
      <c r="C5" s="21"/>
    </row>
    <row r="6" spans="1:12" x14ac:dyDescent="0.3">
      <c r="A6" s="38" t="s">
        <v>8</v>
      </c>
      <c r="B6" s="20"/>
      <c r="C6" s="21"/>
      <c r="D6" s="38" t="s">
        <v>9</v>
      </c>
      <c r="E6" s="20"/>
      <c r="F6" s="21"/>
      <c r="G6" s="22" t="s">
        <v>10</v>
      </c>
      <c r="H6" s="20"/>
      <c r="I6" s="21"/>
      <c r="J6" s="19" t="s">
        <v>11</v>
      </c>
      <c r="K6" s="20"/>
      <c r="L6" s="21"/>
    </row>
    <row r="7" spans="1:12" x14ac:dyDescent="0.3">
      <c r="A7" s="36">
        <f>SUMIFS(EXPEDIDAS_INGRESOS!$R$8:$R$307,EXPEDIDAS_INGRESOS!$B$8:$B$307,$G$3,EXPEDIDAS_INGRESOS!$S$8:$S$307,"&lt;&gt;ANULADA")</f>
        <v>11045.2</v>
      </c>
      <c r="B7" s="24"/>
      <c r="C7" s="25"/>
      <c r="D7" s="36">
        <f>SUMIFS(EXPEDIDAS_INGRESOS!$T$8:$T$307,EXPEDIDAS_INGRESOS!$B$8:$B$307,$G$3,EXPEDIDAS_INGRESOS!$S$8:$S$307,"&lt;&gt;ANULADA")</f>
        <v>5229</v>
      </c>
      <c r="E7" s="24"/>
      <c r="F7" s="25"/>
      <c r="G7" s="32">
        <f>SUMIFS(EXPEDIDAS_INGRESOS!$W$8:$W$307,EXPEDIDAS_INGRESOS!$B$8:$B$307,$G$3)</f>
        <v>5816.2000000000007</v>
      </c>
      <c r="H7" s="24"/>
      <c r="I7" s="25"/>
      <c r="J7" s="40">
        <f>SUMIFS(EXPEDIDAS_INGRESOS!$O$8:$O$307,EXPEDIDAS_INGRESOS!$B$8:$B$307,$G$3,EXPEDIDAS_INGRESOS!$S$8:$S$307,"&lt;&gt;ANULADA")</f>
        <v>2188.1999999999998</v>
      </c>
      <c r="K7" s="24"/>
      <c r="L7" s="25"/>
    </row>
    <row r="8" spans="1:12" x14ac:dyDescent="0.3">
      <c r="A8" s="26"/>
      <c r="B8" s="27"/>
      <c r="C8" s="28"/>
      <c r="D8" s="26"/>
      <c r="E8" s="27"/>
      <c r="F8" s="28"/>
      <c r="G8" s="26"/>
      <c r="H8" s="27"/>
      <c r="I8" s="28"/>
      <c r="J8" s="26"/>
      <c r="K8" s="27"/>
      <c r="L8" s="28"/>
    </row>
    <row r="9" spans="1:12" x14ac:dyDescent="0.3">
      <c r="A9" s="35" t="s">
        <v>12</v>
      </c>
      <c r="B9" s="20"/>
      <c r="C9" s="21"/>
    </row>
    <row r="10" spans="1:12" x14ac:dyDescent="0.3">
      <c r="A10" s="38" t="s">
        <v>13</v>
      </c>
      <c r="B10" s="20"/>
      <c r="C10" s="21"/>
      <c r="D10" s="38" t="s">
        <v>14</v>
      </c>
      <c r="E10" s="20"/>
      <c r="F10" s="21"/>
      <c r="G10" s="22" t="s">
        <v>15</v>
      </c>
      <c r="H10" s="20"/>
      <c r="I10" s="21"/>
      <c r="J10" s="19" t="s">
        <v>16</v>
      </c>
      <c r="K10" s="20"/>
      <c r="L10" s="21"/>
    </row>
    <row r="11" spans="1:12" x14ac:dyDescent="0.3">
      <c r="A11" s="36">
        <f>SUMIFS(RECIBIDAS_GASTOS!$U$8:$U$307,RECIBIDAS_GASTOS!$B$8:$B$307,$G$3,RECIBIDAS_GASTOS!$V$8:$V$307,"&lt;&gt;ANULADA")</f>
        <v>2445.08</v>
      </c>
      <c r="B11" s="24"/>
      <c r="C11" s="25"/>
      <c r="D11" s="36">
        <f>SUMIFS(RECIBIDAS_GASTOS!$W$8:$W$307,RECIBIDAS_GASTOS!$B$8:$B$307,$G$3,RECIBIDAS_GASTOS!$V$8:$V$307,"&lt;&gt;ANULADA")</f>
        <v>1763.49</v>
      </c>
      <c r="E11" s="24"/>
      <c r="F11" s="25"/>
      <c r="G11" s="32">
        <f>SUMIFS(RECIBIDAS_GASTOS!$Z$8:$Z$307,RECIBIDAS_GASTOS!$B$8:$B$307,$G$3)</f>
        <v>681.59</v>
      </c>
      <c r="H11" s="24"/>
      <c r="I11" s="25"/>
      <c r="J11" s="40">
        <f>SUMIFS(RECIBIDAS_GASTOS!$R$8:$R$307,RECIBIDAS_GASTOS!$B$8:$B$307,$G$3,RECIBIDAS_GASTOS!$V$8:$V$307,"&lt;&gt;ANULADA")</f>
        <v>348.17999999999995</v>
      </c>
      <c r="K11" s="24"/>
      <c r="L11" s="25"/>
    </row>
    <row r="12" spans="1:12" x14ac:dyDescent="0.3">
      <c r="A12" s="26"/>
      <c r="B12" s="27"/>
      <c r="C12" s="28"/>
      <c r="D12" s="26"/>
      <c r="E12" s="27"/>
      <c r="F12" s="28"/>
      <c r="G12" s="26"/>
      <c r="H12" s="27"/>
      <c r="I12" s="28"/>
      <c r="J12" s="26"/>
      <c r="K12" s="27"/>
      <c r="L12" s="28"/>
    </row>
    <row r="13" spans="1:12" x14ac:dyDescent="0.3">
      <c r="A13" s="35" t="s">
        <v>17</v>
      </c>
      <c r="B13" s="20"/>
      <c r="C13" s="21"/>
    </row>
    <row r="14" spans="1:12" x14ac:dyDescent="0.3">
      <c r="A14" s="37" t="s">
        <v>18</v>
      </c>
      <c r="B14" s="20"/>
      <c r="C14" s="21"/>
      <c r="D14" s="37" t="s">
        <v>19</v>
      </c>
      <c r="E14" s="20"/>
      <c r="F14" s="21"/>
      <c r="G14" s="33" t="s">
        <v>20</v>
      </c>
      <c r="H14" s="20"/>
      <c r="I14" s="21"/>
      <c r="J14" s="33" t="s">
        <v>21</v>
      </c>
      <c r="K14" s="20"/>
      <c r="L14" s="21"/>
    </row>
    <row r="15" spans="1:12" x14ac:dyDescent="0.3">
      <c r="A15" s="31">
        <f>SUMIFS(EXPEDIDAS_INGRESOS!$M$8:$M$307,EXPEDIDAS_INGRESOS!$B$8:$B$307,$G$3,EXPEDIDAS_INGRESOS!$S$8:$S$307,"&lt;&gt;ANULADA")-SUMIFS(RECIBIDAS_GASTOS!$N$8:$N$307,RECIBIDAS_GASTOS!$B$8:$B$307,$G$3,RECIBIDAS_GASTOS!$V$8:$V$307,"&lt;&gt;ANULADA")</f>
        <v>8252</v>
      </c>
      <c r="B15" s="24"/>
      <c r="C15" s="25"/>
      <c r="D15" s="31">
        <f>J7-J11</f>
        <v>1840.02</v>
      </c>
      <c r="E15" s="24"/>
      <c r="F15" s="25"/>
      <c r="G15" s="39">
        <f>COUNTIFS(EXPEDIDAS_INGRESOS!$B$8:$B$307,$G$3,EXPEDIDAS_INGRESOS!$S$8:$S$307,"&lt;&gt;ANULADA")</f>
        <v>7</v>
      </c>
      <c r="H15" s="24"/>
      <c r="I15" s="25"/>
      <c r="J15" s="39">
        <f>COUNTIFS(RECIBIDAS_GASTOS!$B$8:$B$307,$G$3,RECIBIDAS_GASTOS!$V$8:$V$307,"&lt;&gt;ANULADA")</f>
        <v>8</v>
      </c>
      <c r="K15" s="24"/>
      <c r="L15" s="25"/>
    </row>
    <row r="16" spans="1:12" x14ac:dyDescent="0.3">
      <c r="A16" s="26"/>
      <c r="B16" s="27"/>
      <c r="C16" s="28"/>
      <c r="D16" s="26"/>
      <c r="E16" s="27"/>
      <c r="F16" s="28"/>
      <c r="G16" s="26"/>
      <c r="H16" s="27"/>
      <c r="I16" s="28"/>
      <c r="J16" s="26"/>
      <c r="K16" s="27"/>
      <c r="L16" s="28"/>
    </row>
    <row r="17" spans="1:12" x14ac:dyDescent="0.3">
      <c r="A17" s="35" t="s">
        <v>22</v>
      </c>
      <c r="B17" s="20"/>
      <c r="C17" s="21"/>
    </row>
    <row r="18" spans="1:12" x14ac:dyDescent="0.3">
      <c r="A18" s="29" t="s">
        <v>23</v>
      </c>
      <c r="B18" s="20"/>
      <c r="C18" s="21"/>
      <c r="D18" s="29" t="s">
        <v>24</v>
      </c>
      <c r="E18" s="20"/>
      <c r="F18" s="21"/>
      <c r="G18" s="30" t="s">
        <v>25</v>
      </c>
      <c r="H18" s="20"/>
      <c r="I18" s="21"/>
      <c r="J18" s="30" t="s">
        <v>26</v>
      </c>
      <c r="K18" s="20"/>
      <c r="L18" s="21"/>
    </row>
    <row r="19" spans="1:12" x14ac:dyDescent="0.3">
      <c r="A19" s="23">
        <f ca="1">COUNTIFS(EXPEDIDAS_INGRESOS!$B$8:$B$307,$G$3,EXPEDIDAS_INGRESOS!$S$8:$S$307,"&lt;&gt;COBRADA",EXPEDIDAS_INGRESOS!$S$8:$S$307,"&lt;&gt;ANULADA",EXPEDIDAS_INGRESOS!$W$8:$W$307,"&gt;0",EXPEDIDAS_INGRESOS!$G$8:$G$307,"&lt;"&amp;TODAY())</f>
        <v>2</v>
      </c>
      <c r="B19" s="24"/>
      <c r="C19" s="25"/>
      <c r="D19" s="23">
        <f ca="1">COUNTIFS(RECIBIDAS_GASTOS!$B$8:$B$307,$G$3,RECIBIDAS_GASTOS!$V$8:$V$307,"&lt;&gt;PAGADA",RECIBIDAS_GASTOS!$V$8:$V$307,"&lt;&gt;ANULADA",RECIBIDAS_GASTOS!$Z$8:$Z$307,"&gt;0",RECIBIDAS_GASTOS!$H$8:$H$307,"&lt;"&amp;TODAY())</f>
        <v>1</v>
      </c>
      <c r="E19" s="24"/>
      <c r="F19" s="25"/>
      <c r="G19" s="34">
        <f>IF(G15=0,0,A7/G15)</f>
        <v>1577.8857142857144</v>
      </c>
      <c r="H19" s="24"/>
      <c r="I19" s="25"/>
      <c r="J19" s="34">
        <f>IF(J15=0,0,A11/J15)</f>
        <v>305.63499999999999</v>
      </c>
      <c r="K19" s="24"/>
      <c r="L19" s="25"/>
    </row>
    <row r="20" spans="1:12" x14ac:dyDescent="0.3">
      <c r="A20" s="26"/>
      <c r="B20" s="27"/>
      <c r="C20" s="28"/>
      <c r="D20" s="26"/>
      <c r="E20" s="27"/>
      <c r="F20" s="28"/>
      <c r="G20" s="26"/>
      <c r="H20" s="27"/>
      <c r="I20" s="28"/>
      <c r="J20" s="26"/>
      <c r="K20" s="27"/>
      <c r="L20" s="28"/>
    </row>
    <row r="22" spans="1:12" x14ac:dyDescent="0.3">
      <c r="A22" s="35" t="s">
        <v>27</v>
      </c>
      <c r="B22" s="20"/>
      <c r="C22" s="20"/>
      <c r="D22" s="20"/>
      <c r="E22" s="20"/>
      <c r="F22" s="20"/>
      <c r="G22" s="20"/>
      <c r="H22" s="21"/>
    </row>
    <row r="23" spans="1:12" x14ac:dyDescent="0.3">
      <c r="A23" s="1" t="s">
        <v>28</v>
      </c>
      <c r="B23" s="1" t="s">
        <v>29</v>
      </c>
      <c r="C23" s="1" t="s">
        <v>9</v>
      </c>
      <c r="D23" s="1" t="s">
        <v>30</v>
      </c>
      <c r="E23" s="1" t="s">
        <v>14</v>
      </c>
      <c r="F23" s="1" t="s">
        <v>31</v>
      </c>
      <c r="G23" s="1" t="s">
        <v>32</v>
      </c>
      <c r="H23" s="1" t="s">
        <v>19</v>
      </c>
      <c r="J23" s="43" t="s">
        <v>33</v>
      </c>
      <c r="K23" s="24"/>
      <c r="L23" s="25"/>
    </row>
    <row r="24" spans="1:12" x14ac:dyDescent="0.3">
      <c r="A24" s="4" t="s">
        <v>34</v>
      </c>
      <c r="B24" s="5">
        <f>SUMIFS(EXPEDIDAS_INGRESOS!$R$8:$R$307,EXPEDIDAS_INGRESOS!$B$8:$B$307,$G$3,EXPEDIDAS_INGRESOS!$D$8:$D$307,1,EXPEDIDAS_INGRESOS!$S$8:$S$307,"&lt;&gt;ANULADA")</f>
        <v>6211.6</v>
      </c>
      <c r="C24" s="5">
        <f>SUMIFS(EXPEDIDAS_INGRESOS!$T$8:$T$307,EXPEDIDAS_INGRESOS!$B$8:$B$307,$G$3,EXPEDIDAS_INGRESOS!$D$8:$D$307,1,EXPEDIDAS_INGRESOS!$S$8:$S$307,"&lt;&gt;ANULADA")</f>
        <v>3193.8</v>
      </c>
      <c r="D24" s="5">
        <f>SUMIFS(RECIBIDAS_GASTOS!$U$8:$U$307,RECIBIDAS_GASTOS!$B$8:$B$307,$G$3,RECIBIDAS_GASTOS!$D$8:$D$307,1,RECIBIDAS_GASTOS!$V$8:$V$307,"&lt;&gt;ANULADA")</f>
        <v>1668.1299999999999</v>
      </c>
      <c r="E24" s="5">
        <f>SUMIFS(RECIBIDAS_GASTOS!$W$8:$W$307,RECIBIDAS_GASTOS!$B$8:$B$307,$G$3,RECIBIDAS_GASTOS!$D$8:$D$307,1,RECIBIDAS_GASTOS!$V$8:$V$307,"&lt;&gt;ANULADA")</f>
        <v>986.54000000000008</v>
      </c>
      <c r="F24" s="5">
        <f>SUMIFS(EXPEDIDAS_INGRESOS!$W$8:$W$307,EXPEDIDAS_INGRESOS!$B$8:$B$307,$G$3,EXPEDIDAS_INGRESOS!$D$8:$D$307,1)</f>
        <v>3017.8</v>
      </c>
      <c r="G24" s="5">
        <f>SUMIFS(RECIBIDAS_GASTOS!$Z$8:$Z$307,RECIBIDAS_GASTOS!$B$8:$B$307,$G$3,RECIBIDAS_GASTOS!$D$8:$D$307,1)</f>
        <v>681.59</v>
      </c>
      <c r="H24" s="5">
        <f>SUMIFS(EXPEDIDAS_INGRESOS!$O$8:$O$307,EXPEDIDAS_INGRESOS!$B$8:$B$307,$G$3,EXPEDIDAS_INGRESOS!$D$8:$D$307,1,EXPEDIDAS_INGRESOS!$S$8:$S$307,"&lt;&gt;ANULADA")-SUMIFS(RECIBIDAS_GASTOS!$R$8:$R$307,RECIBIDAS_GASTOS!$B$8:$B$307,$G$3,RECIBIDAS_GASTOS!$D$8:$D$307,1,RECIBIDAS_GASTOS!$V$8:$V$307,"&lt;&gt;ANULADA")</f>
        <v>944.36999999999989</v>
      </c>
      <c r="J24" s="44"/>
      <c r="K24" s="45"/>
      <c r="L24" s="46"/>
    </row>
    <row r="25" spans="1:12" x14ac:dyDescent="0.3">
      <c r="A25" s="4" t="s">
        <v>35</v>
      </c>
      <c r="B25" s="5">
        <f>SUMIFS(EXPEDIDAS_INGRESOS!$R$8:$R$307,EXPEDIDAS_INGRESOS!$B$8:$B$307,$G$3,EXPEDIDAS_INGRESOS!$D$8:$D$307,2,EXPEDIDAS_INGRESOS!$S$8:$S$307,"&lt;&gt;ANULADA")</f>
        <v>4833.6000000000004</v>
      </c>
      <c r="C25" s="5">
        <f>SUMIFS(EXPEDIDAS_INGRESOS!$T$8:$T$307,EXPEDIDAS_INGRESOS!$B$8:$B$307,$G$3,EXPEDIDAS_INGRESOS!$D$8:$D$307,2,EXPEDIDAS_INGRESOS!$S$8:$S$307,"&lt;&gt;ANULADA")</f>
        <v>2035.2</v>
      </c>
      <c r="D25" s="5">
        <f>SUMIFS(RECIBIDAS_GASTOS!$U$8:$U$307,RECIBIDAS_GASTOS!$B$8:$B$307,$G$3,RECIBIDAS_GASTOS!$D$8:$D$307,2,RECIBIDAS_GASTOS!$V$8:$V$307,"&lt;&gt;ANULADA")</f>
        <v>776.95</v>
      </c>
      <c r="E25" s="5">
        <f>SUMIFS(RECIBIDAS_GASTOS!$W$8:$W$307,RECIBIDAS_GASTOS!$B$8:$B$307,$G$3,RECIBIDAS_GASTOS!$D$8:$D$307,2,RECIBIDAS_GASTOS!$V$8:$V$307,"&lt;&gt;ANULADA")</f>
        <v>776.95</v>
      </c>
      <c r="F25" s="5">
        <f>SUMIFS(EXPEDIDAS_INGRESOS!$W$8:$W$307,EXPEDIDAS_INGRESOS!$B$8:$B$307,$G$3,EXPEDIDAS_INGRESOS!$D$8:$D$307,2)</f>
        <v>2798.4</v>
      </c>
      <c r="G25" s="5">
        <f>SUMIFS(RECIBIDAS_GASTOS!$Z$8:$Z$307,RECIBIDAS_GASTOS!$B$8:$B$307,$G$3,RECIBIDAS_GASTOS!$D$8:$D$307,2)</f>
        <v>0</v>
      </c>
      <c r="H25" s="5">
        <f>SUMIFS(EXPEDIDAS_INGRESOS!$O$8:$O$307,EXPEDIDAS_INGRESOS!$B$8:$B$307,$G$3,EXPEDIDAS_INGRESOS!$D$8:$D$307,2,EXPEDIDAS_INGRESOS!$S$8:$S$307,"&lt;&gt;ANULADA")-SUMIFS(RECIBIDAS_GASTOS!$R$8:$R$307,RECIBIDAS_GASTOS!$B$8:$B$307,$G$3,RECIBIDAS_GASTOS!$D$8:$D$307,2,RECIBIDAS_GASTOS!$V$8:$V$307,"&lt;&gt;ANULADA")</f>
        <v>895.65</v>
      </c>
      <c r="J25" s="44"/>
      <c r="K25" s="45"/>
      <c r="L25" s="46"/>
    </row>
    <row r="26" spans="1:12" x14ac:dyDescent="0.3">
      <c r="A26" s="4" t="s">
        <v>36</v>
      </c>
      <c r="B26" s="5">
        <f>SUMIFS(EXPEDIDAS_INGRESOS!$R$8:$R$307,EXPEDIDAS_INGRESOS!$B$8:$B$307,$G$3,EXPEDIDAS_INGRESOS!$D$8:$D$307,3,EXPEDIDAS_INGRESOS!$S$8:$S$307,"&lt;&gt;ANULADA")</f>
        <v>0</v>
      </c>
      <c r="C26" s="5">
        <f>SUMIFS(EXPEDIDAS_INGRESOS!$T$8:$T$307,EXPEDIDAS_INGRESOS!$B$8:$B$307,$G$3,EXPEDIDAS_INGRESOS!$D$8:$D$307,3,EXPEDIDAS_INGRESOS!$S$8:$S$307,"&lt;&gt;ANULADA")</f>
        <v>0</v>
      </c>
      <c r="D26" s="5">
        <f>SUMIFS(RECIBIDAS_GASTOS!$U$8:$U$307,RECIBIDAS_GASTOS!$B$8:$B$307,$G$3,RECIBIDAS_GASTOS!$D$8:$D$307,3,RECIBIDAS_GASTOS!$V$8:$V$307,"&lt;&gt;ANULADA")</f>
        <v>0</v>
      </c>
      <c r="E26" s="5">
        <f>SUMIFS(RECIBIDAS_GASTOS!$W$8:$W$307,RECIBIDAS_GASTOS!$B$8:$B$307,$G$3,RECIBIDAS_GASTOS!$D$8:$D$307,3,RECIBIDAS_GASTOS!$V$8:$V$307,"&lt;&gt;ANULADA")</f>
        <v>0</v>
      </c>
      <c r="F26" s="5">
        <f>SUMIFS(EXPEDIDAS_INGRESOS!$W$8:$W$307,EXPEDIDAS_INGRESOS!$B$8:$B$307,$G$3,EXPEDIDAS_INGRESOS!$D$8:$D$307,3)</f>
        <v>0</v>
      </c>
      <c r="G26" s="5">
        <f>SUMIFS(RECIBIDAS_GASTOS!$Z$8:$Z$307,RECIBIDAS_GASTOS!$B$8:$B$307,$G$3,RECIBIDAS_GASTOS!$D$8:$D$307,3)</f>
        <v>0</v>
      </c>
      <c r="H26" s="5">
        <f>SUMIFS(EXPEDIDAS_INGRESOS!$O$8:$O$307,EXPEDIDAS_INGRESOS!$B$8:$B$307,$G$3,EXPEDIDAS_INGRESOS!$D$8:$D$307,3,EXPEDIDAS_INGRESOS!$S$8:$S$307,"&lt;&gt;ANULADA")-SUMIFS(RECIBIDAS_GASTOS!$R$8:$R$307,RECIBIDAS_GASTOS!$B$8:$B$307,$G$3,RECIBIDAS_GASTOS!$D$8:$D$307,3,RECIBIDAS_GASTOS!$V$8:$V$307,"&lt;&gt;ANULADA")</f>
        <v>0</v>
      </c>
      <c r="J26" s="44"/>
      <c r="K26" s="45"/>
      <c r="L26" s="46"/>
    </row>
    <row r="27" spans="1:12" x14ac:dyDescent="0.3">
      <c r="A27" s="4" t="s">
        <v>37</v>
      </c>
      <c r="B27" s="5">
        <f>SUMIFS(EXPEDIDAS_INGRESOS!$R$8:$R$307,EXPEDIDAS_INGRESOS!$B$8:$B$307,$G$3,EXPEDIDAS_INGRESOS!$D$8:$D$307,4,EXPEDIDAS_INGRESOS!$S$8:$S$307,"&lt;&gt;ANULADA")</f>
        <v>0</v>
      </c>
      <c r="C27" s="5">
        <f>SUMIFS(EXPEDIDAS_INGRESOS!$T$8:$T$307,EXPEDIDAS_INGRESOS!$B$8:$B$307,$G$3,EXPEDIDAS_INGRESOS!$D$8:$D$307,4,EXPEDIDAS_INGRESOS!$S$8:$S$307,"&lt;&gt;ANULADA")</f>
        <v>0</v>
      </c>
      <c r="D27" s="5">
        <f>SUMIFS(RECIBIDAS_GASTOS!$U$8:$U$307,RECIBIDAS_GASTOS!$B$8:$B$307,$G$3,RECIBIDAS_GASTOS!$D$8:$D$307,4,RECIBIDAS_GASTOS!$V$8:$V$307,"&lt;&gt;ANULADA")</f>
        <v>0</v>
      </c>
      <c r="E27" s="5">
        <f>SUMIFS(RECIBIDAS_GASTOS!$W$8:$W$307,RECIBIDAS_GASTOS!$B$8:$B$307,$G$3,RECIBIDAS_GASTOS!$D$8:$D$307,4,RECIBIDAS_GASTOS!$V$8:$V$307,"&lt;&gt;ANULADA")</f>
        <v>0</v>
      </c>
      <c r="F27" s="5">
        <f>SUMIFS(EXPEDIDAS_INGRESOS!$W$8:$W$307,EXPEDIDAS_INGRESOS!$B$8:$B$307,$G$3,EXPEDIDAS_INGRESOS!$D$8:$D$307,4)</f>
        <v>0</v>
      </c>
      <c r="G27" s="5">
        <f>SUMIFS(RECIBIDAS_GASTOS!$Z$8:$Z$307,RECIBIDAS_GASTOS!$B$8:$B$307,$G$3,RECIBIDAS_GASTOS!$D$8:$D$307,4)</f>
        <v>0</v>
      </c>
      <c r="H27" s="5">
        <f>SUMIFS(EXPEDIDAS_INGRESOS!$O$8:$O$307,EXPEDIDAS_INGRESOS!$B$8:$B$307,$G$3,EXPEDIDAS_INGRESOS!$D$8:$D$307,4,EXPEDIDAS_INGRESOS!$S$8:$S$307,"&lt;&gt;ANULADA")-SUMIFS(RECIBIDAS_GASTOS!$R$8:$R$307,RECIBIDAS_GASTOS!$B$8:$B$307,$G$3,RECIBIDAS_GASTOS!$D$8:$D$307,4,RECIBIDAS_GASTOS!$V$8:$V$307,"&lt;&gt;ANULADA")</f>
        <v>0</v>
      </c>
      <c r="J27" s="26"/>
      <c r="K27" s="27"/>
      <c r="L27" s="28"/>
    </row>
  </sheetData>
  <mergeCells count="40">
    <mergeCell ref="I3:L3"/>
    <mergeCell ref="D15:F16"/>
    <mergeCell ref="A1:L1"/>
    <mergeCell ref="A6:C6"/>
    <mergeCell ref="J23:L27"/>
    <mergeCell ref="D6:F6"/>
    <mergeCell ref="A22:H22"/>
    <mergeCell ref="D10:F10"/>
    <mergeCell ref="G15:I16"/>
    <mergeCell ref="J7:L8"/>
    <mergeCell ref="J14:L14"/>
    <mergeCell ref="J10:L10"/>
    <mergeCell ref="A5:C5"/>
    <mergeCell ref="A11:C12"/>
    <mergeCell ref="A14:C14"/>
    <mergeCell ref="A17:C17"/>
    <mergeCell ref="D18:F18"/>
    <mergeCell ref="A7:C8"/>
    <mergeCell ref="A10:C10"/>
    <mergeCell ref="D11:F12"/>
    <mergeCell ref="A13:C13"/>
    <mergeCell ref="D14:F14"/>
    <mergeCell ref="A9:C9"/>
    <mergeCell ref="D7:F8"/>
    <mergeCell ref="J6:L6"/>
    <mergeCell ref="G10:I10"/>
    <mergeCell ref="A19:C20"/>
    <mergeCell ref="G6:I6"/>
    <mergeCell ref="D19:F20"/>
    <mergeCell ref="A18:C18"/>
    <mergeCell ref="G18:I18"/>
    <mergeCell ref="A15:C16"/>
    <mergeCell ref="G11:I12"/>
    <mergeCell ref="G14:I14"/>
    <mergeCell ref="J19:L20"/>
    <mergeCell ref="G7:I8"/>
    <mergeCell ref="J15:L16"/>
    <mergeCell ref="J11:L12"/>
    <mergeCell ref="J18:L18"/>
    <mergeCell ref="G19:I20"/>
  </mergeCells>
  <conditionalFormatting sqref="A18:F20">
    <cfRule type="cellIs" dxfId="8" priority="3" operator="greaterThan">
      <formula>0</formula>
    </cfRule>
  </conditionalFormatting>
  <conditionalFormatting sqref="G7:I8">
    <cfRule type="cellIs" dxfId="7" priority="1" operator="greaterThan">
      <formula>0</formula>
    </cfRule>
  </conditionalFormatting>
  <conditionalFormatting sqref="G11:I12">
    <cfRule type="cellIs" dxfId="6" priority="2" operator="greaterThan">
      <formula>0</formula>
    </cfRule>
  </conditionalFormatting>
  <dataValidations count="1">
    <dataValidation type="list" sqref="G3" xr:uid="{00000000-0002-0000-0000-000000000000}">
      <formula1>AniosResumen</formula1>
    </dataValidation>
  </dataValidation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F4E78"/>
  </sheetPr>
  <dimension ref="A1:Y307"/>
  <sheetViews>
    <sheetView showGridLines="0" workbookViewId="0"/>
  </sheetViews>
  <sheetFormatPr baseColWidth="10" defaultColWidth="8.88671875" defaultRowHeight="14.4" x14ac:dyDescent="0.3"/>
  <cols>
    <col min="1" max="2" width="10" customWidth="1"/>
    <col min="3" max="3" width="8" customWidth="1"/>
    <col min="4" max="4" width="10" customWidth="1"/>
    <col min="5" max="7" width="13" customWidth="1"/>
    <col min="8" max="8" width="10" customWidth="1"/>
    <col min="9" max="9" width="12" customWidth="1"/>
    <col min="10" max="10" width="28" customWidth="1"/>
    <col min="11" max="11" width="14" customWidth="1"/>
    <col min="12" max="12" width="32" customWidth="1"/>
    <col min="13" max="13" width="14" customWidth="1"/>
    <col min="14" max="14" width="10" customWidth="1"/>
    <col min="15" max="15" width="12" customWidth="1"/>
    <col min="16" max="16" width="10" customWidth="1"/>
    <col min="17" max="20" width="14" customWidth="1"/>
    <col min="21" max="21" width="13" customWidth="1"/>
    <col min="22" max="22" width="16" customWidth="1"/>
    <col min="23" max="23" width="14" customWidth="1"/>
    <col min="24" max="24" width="12" customWidth="1"/>
    <col min="25" max="25" width="28" customWidth="1"/>
  </cols>
  <sheetData>
    <row r="1" spans="1:25" ht="28.05" customHeight="1" x14ac:dyDescent="0.3">
      <c r="A1" s="42" t="s">
        <v>38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1"/>
    </row>
    <row r="3" spans="1:25" ht="22.05" customHeight="1" x14ac:dyDescent="0.3">
      <c r="A3" s="41" t="s">
        <v>39</v>
      </c>
      <c r="B3" s="20"/>
      <c r="C3" s="20"/>
      <c r="D3" s="20"/>
      <c r="E3" s="20"/>
      <c r="F3" s="21"/>
      <c r="G3" s="47" t="s">
        <v>40</v>
      </c>
      <c r="H3" s="20"/>
      <c r="I3" s="20"/>
      <c r="J3" s="20"/>
      <c r="K3" s="20"/>
      <c r="L3" s="21"/>
      <c r="M3" s="43" t="s">
        <v>41</v>
      </c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1"/>
    </row>
    <row r="7" spans="1:25" ht="31.95" customHeight="1" x14ac:dyDescent="0.3">
      <c r="A7" s="6" t="s">
        <v>42</v>
      </c>
      <c r="B7" s="6" t="s">
        <v>43</v>
      </c>
      <c r="C7" s="6" t="s">
        <v>44</v>
      </c>
      <c r="D7" s="6" t="s">
        <v>28</v>
      </c>
      <c r="E7" s="6" t="s">
        <v>45</v>
      </c>
      <c r="F7" s="6" t="s">
        <v>46</v>
      </c>
      <c r="G7" s="6" t="s">
        <v>47</v>
      </c>
      <c r="H7" s="6" t="s">
        <v>48</v>
      </c>
      <c r="I7" s="6" t="s">
        <v>49</v>
      </c>
      <c r="J7" s="6" t="s">
        <v>50</v>
      </c>
      <c r="K7" s="6" t="s">
        <v>51</v>
      </c>
      <c r="L7" s="6" t="s">
        <v>52</v>
      </c>
      <c r="M7" s="6" t="s">
        <v>53</v>
      </c>
      <c r="N7" s="6" t="s">
        <v>54</v>
      </c>
      <c r="O7" s="6" t="s">
        <v>55</v>
      </c>
      <c r="P7" s="6" t="s">
        <v>56</v>
      </c>
      <c r="Q7" s="6" t="s">
        <v>57</v>
      </c>
      <c r="R7" s="6" t="s">
        <v>58</v>
      </c>
      <c r="S7" s="6" t="s">
        <v>59</v>
      </c>
      <c r="T7" s="6" t="s">
        <v>60</v>
      </c>
      <c r="U7" s="6" t="s">
        <v>61</v>
      </c>
      <c r="V7" s="6" t="s">
        <v>62</v>
      </c>
      <c r="W7" s="6" t="s">
        <v>63</v>
      </c>
      <c r="X7" s="6" t="s">
        <v>64</v>
      </c>
      <c r="Y7" s="6" t="s">
        <v>65</v>
      </c>
    </row>
    <row r="8" spans="1:25" x14ac:dyDescent="0.3">
      <c r="A8" s="7">
        <f t="shared" ref="A8:A71" si="0">IF($E8="","",ROW()-7)</f>
        <v>1</v>
      </c>
      <c r="B8" s="7">
        <f t="shared" ref="B8:B71" si="1">IF($E8="","",YEAR($E8))</f>
        <v>2026</v>
      </c>
      <c r="C8" s="7">
        <f t="shared" ref="C8:C71" si="2">IF($E8="","",MONTH($E8))</f>
        <v>1</v>
      </c>
      <c r="D8" s="7">
        <f t="shared" ref="D8:D71" si="3">IF($E8="","",INT((MONTH($E8)-1)/3)+1)</f>
        <v>1</v>
      </c>
      <c r="E8" s="8">
        <v>46030</v>
      </c>
      <c r="F8" s="8">
        <v>46030</v>
      </c>
      <c r="G8" s="8">
        <v>46060</v>
      </c>
      <c r="H8" s="9" t="s">
        <v>66</v>
      </c>
      <c r="I8" s="10">
        <v>1</v>
      </c>
      <c r="J8" s="9" t="s">
        <v>67</v>
      </c>
      <c r="K8" s="11" t="str">
        <f>IF($J8="","",IFERROR(VLOOKUP($J8,Listas!$F$4:$G$10,2,FALSE),""))</f>
        <v>B34127865</v>
      </c>
      <c r="L8" s="9" t="s">
        <v>68</v>
      </c>
      <c r="M8" s="12">
        <v>1250</v>
      </c>
      <c r="N8" s="13">
        <v>0.21</v>
      </c>
      <c r="O8" s="14">
        <f t="shared" ref="O8:O71" si="4">IF($M8="","",ROUND($M8*$N8,2))</f>
        <v>262.5</v>
      </c>
      <c r="P8" s="13">
        <v>0.15</v>
      </c>
      <c r="Q8" s="14">
        <f t="shared" ref="Q8:Q71" si="5">IF($M8="","",ROUND($M8*$P8,2))</f>
        <v>187.5</v>
      </c>
      <c r="R8" s="14">
        <f t="shared" ref="R8:R71" si="6">IF($M8="","",ROUND($M8+$O8-$Q8,2))</f>
        <v>1325</v>
      </c>
      <c r="S8" s="9" t="s">
        <v>69</v>
      </c>
      <c r="T8" s="12">
        <v>1325</v>
      </c>
      <c r="U8" s="8">
        <v>46058</v>
      </c>
      <c r="V8" s="9" t="s">
        <v>70</v>
      </c>
      <c r="W8" s="14">
        <f t="shared" ref="W8:W71" si="7">IF($S8="ANULADA",0,IF($R8="","",MAX($R8-IF($T8="",0,$T8),0)))</f>
        <v>0</v>
      </c>
      <c r="X8" s="7">
        <f t="shared" ref="X8:X71" ca="1" si="8">IF(AND($S8&lt;&gt;"COBRADA",$S8&lt;&gt;"ANULADA",$G8&lt;&gt;"",TODAY()&gt;$G8,$W8&gt;0),TODAY()-$G8,0)</f>
        <v>0</v>
      </c>
      <c r="Y8" s="9" t="s">
        <v>71</v>
      </c>
    </row>
    <row r="9" spans="1:25" x14ac:dyDescent="0.3">
      <c r="A9" s="7">
        <f t="shared" si="0"/>
        <v>2</v>
      </c>
      <c r="B9" s="7">
        <f t="shared" si="1"/>
        <v>2026</v>
      </c>
      <c r="C9" s="7">
        <f t="shared" si="2"/>
        <v>1</v>
      </c>
      <c r="D9" s="7">
        <f t="shared" si="3"/>
        <v>1</v>
      </c>
      <c r="E9" s="8">
        <v>46042</v>
      </c>
      <c r="F9" s="8">
        <v>46042</v>
      </c>
      <c r="G9" s="8">
        <v>46072</v>
      </c>
      <c r="H9" s="9" t="s">
        <v>66</v>
      </c>
      <c r="I9" s="10">
        <v>2</v>
      </c>
      <c r="J9" s="9" t="s">
        <v>72</v>
      </c>
      <c r="K9" s="11" t="str">
        <f>IF($J9="","",IFERROR(VLOOKUP($J9,Listas!$F$4:$G$10,2,FALSE),""))</f>
        <v>B90341652</v>
      </c>
      <c r="L9" s="9" t="s">
        <v>73</v>
      </c>
      <c r="M9" s="12">
        <v>780</v>
      </c>
      <c r="N9" s="13">
        <v>0.21</v>
      </c>
      <c r="O9" s="14">
        <f t="shared" si="4"/>
        <v>163.80000000000001</v>
      </c>
      <c r="P9" s="13">
        <v>0.15</v>
      </c>
      <c r="Q9" s="14">
        <f t="shared" si="5"/>
        <v>117</v>
      </c>
      <c r="R9" s="14">
        <f t="shared" si="6"/>
        <v>826.8</v>
      </c>
      <c r="S9" s="9" t="s">
        <v>74</v>
      </c>
      <c r="T9" s="12">
        <v>300</v>
      </c>
      <c r="U9" s="8"/>
      <c r="V9" s="9" t="s">
        <v>75</v>
      </c>
      <c r="W9" s="14">
        <f t="shared" si="7"/>
        <v>526.79999999999995</v>
      </c>
      <c r="X9" s="7">
        <f t="shared" ca="1" si="8"/>
        <v>61</v>
      </c>
      <c r="Y9" s="9" t="s">
        <v>76</v>
      </c>
    </row>
    <row r="10" spans="1:25" x14ac:dyDescent="0.3">
      <c r="A10" s="7">
        <f t="shared" si="0"/>
        <v>3</v>
      </c>
      <c r="B10" s="7">
        <f t="shared" si="1"/>
        <v>2026</v>
      </c>
      <c r="C10" s="7">
        <f t="shared" si="2"/>
        <v>2</v>
      </c>
      <c r="D10" s="7">
        <f t="shared" si="3"/>
        <v>1</v>
      </c>
      <c r="E10" s="8">
        <v>46056</v>
      </c>
      <c r="F10" s="8">
        <v>46056</v>
      </c>
      <c r="G10" s="8">
        <v>46086</v>
      </c>
      <c r="H10" s="9" t="s">
        <v>77</v>
      </c>
      <c r="I10" s="10">
        <v>1</v>
      </c>
      <c r="J10" s="9" t="s">
        <v>78</v>
      </c>
      <c r="K10" s="11" t="str">
        <f>IF($J10="","",IFERROR(VLOOKUP($J10,Listas!$F$4:$G$10,2,FALSE),""))</f>
        <v>H11852209</v>
      </c>
      <c r="L10" s="9" t="s">
        <v>79</v>
      </c>
      <c r="M10" s="12">
        <v>1480</v>
      </c>
      <c r="N10" s="13">
        <v>0.21</v>
      </c>
      <c r="O10" s="14">
        <f t="shared" si="4"/>
        <v>310.8</v>
      </c>
      <c r="P10" s="13">
        <v>0.15</v>
      </c>
      <c r="Q10" s="14">
        <f t="shared" si="5"/>
        <v>222</v>
      </c>
      <c r="R10" s="14">
        <f t="shared" si="6"/>
        <v>1568.8</v>
      </c>
      <c r="S10" s="9" t="s">
        <v>69</v>
      </c>
      <c r="T10" s="12">
        <v>1568.8</v>
      </c>
      <c r="U10" s="8">
        <v>46085</v>
      </c>
      <c r="V10" s="9" t="s">
        <v>70</v>
      </c>
      <c r="W10" s="14">
        <f t="shared" si="7"/>
        <v>0</v>
      </c>
      <c r="X10" s="7">
        <f t="shared" ca="1" si="8"/>
        <v>0</v>
      </c>
      <c r="Y10" s="9" t="s">
        <v>80</v>
      </c>
    </row>
    <row r="11" spans="1:25" x14ac:dyDescent="0.3">
      <c r="A11" s="7">
        <f t="shared" si="0"/>
        <v>4</v>
      </c>
      <c r="B11" s="7">
        <f t="shared" si="1"/>
        <v>2026</v>
      </c>
      <c r="C11" s="7">
        <f t="shared" si="2"/>
        <v>3</v>
      </c>
      <c r="D11" s="7">
        <f t="shared" si="3"/>
        <v>1</v>
      </c>
      <c r="E11" s="8">
        <v>46095</v>
      </c>
      <c r="F11" s="8">
        <v>46095</v>
      </c>
      <c r="G11" s="8">
        <v>46125</v>
      </c>
      <c r="H11" s="9" t="s">
        <v>77</v>
      </c>
      <c r="I11" s="10">
        <v>2</v>
      </c>
      <c r="J11" s="9" t="s">
        <v>81</v>
      </c>
      <c r="K11" s="11" t="str">
        <f>IF($J11="","",IFERROR(VLOOKUP($J11,Listas!$F$4:$G$10,2,FALSE),""))</f>
        <v>A67345019</v>
      </c>
      <c r="L11" s="9" t="s">
        <v>82</v>
      </c>
      <c r="M11" s="12">
        <v>2350</v>
      </c>
      <c r="N11" s="13">
        <v>0.21</v>
      </c>
      <c r="O11" s="14">
        <f t="shared" si="4"/>
        <v>493.5</v>
      </c>
      <c r="P11" s="13">
        <v>0.15</v>
      </c>
      <c r="Q11" s="14">
        <f t="shared" si="5"/>
        <v>352.5</v>
      </c>
      <c r="R11" s="14">
        <f t="shared" si="6"/>
        <v>2491</v>
      </c>
      <c r="S11" s="9" t="s">
        <v>83</v>
      </c>
      <c r="T11" s="12">
        <v>0</v>
      </c>
      <c r="U11" s="8"/>
      <c r="V11" s="9" t="s">
        <v>70</v>
      </c>
      <c r="W11" s="14">
        <f t="shared" si="7"/>
        <v>2491</v>
      </c>
      <c r="X11" s="7">
        <f t="shared" ca="1" si="8"/>
        <v>8</v>
      </c>
      <c r="Y11" s="9" t="s">
        <v>84</v>
      </c>
    </row>
    <row r="12" spans="1:25" x14ac:dyDescent="0.3">
      <c r="A12" s="7">
        <f t="shared" si="0"/>
        <v>5</v>
      </c>
      <c r="B12" s="7">
        <f t="shared" si="1"/>
        <v>2026</v>
      </c>
      <c r="C12" s="7">
        <f t="shared" si="2"/>
        <v>4</v>
      </c>
      <c r="D12" s="7">
        <f t="shared" si="3"/>
        <v>2</v>
      </c>
      <c r="E12" s="8">
        <v>46114</v>
      </c>
      <c r="F12" s="8">
        <v>46114</v>
      </c>
      <c r="G12" s="8">
        <v>46144</v>
      </c>
      <c r="H12" s="9" t="s">
        <v>85</v>
      </c>
      <c r="I12" s="10">
        <v>1</v>
      </c>
      <c r="J12" s="9" t="s">
        <v>86</v>
      </c>
      <c r="K12" s="11" t="str">
        <f>IF($J12="","",IFERROR(VLOOKUP($J12,Listas!$F$4:$G$10,2,FALSE),""))</f>
        <v>A28090411</v>
      </c>
      <c r="L12" s="9" t="s">
        <v>87</v>
      </c>
      <c r="M12" s="12">
        <v>1920</v>
      </c>
      <c r="N12" s="13">
        <v>0.21</v>
      </c>
      <c r="O12" s="14">
        <f t="shared" si="4"/>
        <v>403.2</v>
      </c>
      <c r="P12" s="13">
        <v>0.15</v>
      </c>
      <c r="Q12" s="14">
        <f t="shared" si="5"/>
        <v>288</v>
      </c>
      <c r="R12" s="14">
        <f t="shared" si="6"/>
        <v>2035.2</v>
      </c>
      <c r="S12" s="9" t="s">
        <v>69</v>
      </c>
      <c r="T12" s="12">
        <v>2035.2</v>
      </c>
      <c r="U12" s="8">
        <v>46140</v>
      </c>
      <c r="V12" s="9" t="s">
        <v>88</v>
      </c>
      <c r="W12" s="14">
        <f t="shared" si="7"/>
        <v>0</v>
      </c>
      <c r="X12" s="7">
        <f t="shared" ca="1" si="8"/>
        <v>0</v>
      </c>
      <c r="Y12" s="9" t="s">
        <v>89</v>
      </c>
    </row>
    <row r="13" spans="1:25" x14ac:dyDescent="0.3">
      <c r="A13" s="7">
        <f t="shared" si="0"/>
        <v>6</v>
      </c>
      <c r="B13" s="7">
        <f t="shared" si="1"/>
        <v>2026</v>
      </c>
      <c r="C13" s="7">
        <f t="shared" si="2"/>
        <v>4</v>
      </c>
      <c r="D13" s="7">
        <f t="shared" si="3"/>
        <v>2</v>
      </c>
      <c r="E13" s="8">
        <v>46130</v>
      </c>
      <c r="F13" s="8">
        <v>46130</v>
      </c>
      <c r="G13" s="8">
        <v>46160</v>
      </c>
      <c r="H13" s="9" t="s">
        <v>85</v>
      </c>
      <c r="I13" s="10">
        <v>2</v>
      </c>
      <c r="J13" s="9" t="s">
        <v>90</v>
      </c>
      <c r="K13" s="11" t="str">
        <f>IF($J13="","",IFERROR(VLOOKUP($J13,Listas!$F$4:$G$10,2,FALSE),""))</f>
        <v>F44712063</v>
      </c>
      <c r="L13" s="9" t="s">
        <v>91</v>
      </c>
      <c r="M13" s="12">
        <v>1650</v>
      </c>
      <c r="N13" s="13">
        <v>0.21</v>
      </c>
      <c r="O13" s="14">
        <f t="shared" si="4"/>
        <v>346.5</v>
      </c>
      <c r="P13" s="13">
        <v>0.15</v>
      </c>
      <c r="Q13" s="14">
        <f t="shared" si="5"/>
        <v>247.5</v>
      </c>
      <c r="R13" s="14">
        <f t="shared" si="6"/>
        <v>1749</v>
      </c>
      <c r="S13" s="9" t="s">
        <v>83</v>
      </c>
      <c r="T13" s="12">
        <v>0</v>
      </c>
      <c r="U13" s="8"/>
      <c r="V13" s="9" t="s">
        <v>70</v>
      </c>
      <c r="W13" s="14">
        <f t="shared" si="7"/>
        <v>1749</v>
      </c>
      <c r="X13" s="7">
        <f t="shared" ca="1" si="8"/>
        <v>0</v>
      </c>
      <c r="Y13" s="9" t="s">
        <v>92</v>
      </c>
    </row>
    <row r="14" spans="1:25" x14ac:dyDescent="0.3">
      <c r="A14" s="7">
        <f t="shared" si="0"/>
        <v>7</v>
      </c>
      <c r="B14" s="7">
        <f t="shared" si="1"/>
        <v>2026</v>
      </c>
      <c r="C14" s="7">
        <f t="shared" si="2"/>
        <v>4</v>
      </c>
      <c r="D14" s="7">
        <f t="shared" si="3"/>
        <v>2</v>
      </c>
      <c r="E14" s="8">
        <v>46142</v>
      </c>
      <c r="F14" s="8">
        <v>46142</v>
      </c>
      <c r="G14" s="8">
        <v>46172</v>
      </c>
      <c r="H14" s="9" t="s">
        <v>93</v>
      </c>
      <c r="I14" s="10">
        <v>1</v>
      </c>
      <c r="J14" s="9" t="s">
        <v>94</v>
      </c>
      <c r="K14" s="11" t="str">
        <f>IF($J14="","",IFERROR(VLOOKUP($J14,Listas!$F$4:$G$10,2,FALSE),""))</f>
        <v>B50876142</v>
      </c>
      <c r="L14" s="9" t="s">
        <v>95</v>
      </c>
      <c r="M14" s="12">
        <v>420</v>
      </c>
      <c r="N14" s="13">
        <v>0.21</v>
      </c>
      <c r="O14" s="14">
        <f t="shared" si="4"/>
        <v>88.2</v>
      </c>
      <c r="P14" s="13">
        <v>0.15</v>
      </c>
      <c r="Q14" s="14">
        <f t="shared" si="5"/>
        <v>63</v>
      </c>
      <c r="R14" s="14">
        <f t="shared" si="6"/>
        <v>445.2</v>
      </c>
      <c r="S14" s="9" t="s">
        <v>96</v>
      </c>
      <c r="T14" s="12">
        <v>0</v>
      </c>
      <c r="U14" s="8"/>
      <c r="V14" s="9" t="s">
        <v>70</v>
      </c>
      <c r="W14" s="14">
        <f t="shared" si="7"/>
        <v>0</v>
      </c>
      <c r="X14" s="7">
        <f t="shared" ca="1" si="8"/>
        <v>0</v>
      </c>
      <c r="Y14" s="9" t="s">
        <v>97</v>
      </c>
    </row>
    <row r="15" spans="1:25" x14ac:dyDescent="0.3">
      <c r="A15" s="7">
        <f t="shared" si="0"/>
        <v>8</v>
      </c>
      <c r="B15" s="7">
        <f t="shared" si="1"/>
        <v>2026</v>
      </c>
      <c r="C15" s="7">
        <f t="shared" si="2"/>
        <v>5</v>
      </c>
      <c r="D15" s="7">
        <f t="shared" si="3"/>
        <v>2</v>
      </c>
      <c r="E15" s="8">
        <v>46154</v>
      </c>
      <c r="F15" s="8">
        <v>46154</v>
      </c>
      <c r="G15" s="8">
        <v>46184</v>
      </c>
      <c r="H15" s="9" t="s">
        <v>85</v>
      </c>
      <c r="I15" s="10">
        <v>3</v>
      </c>
      <c r="J15" s="9" t="s">
        <v>94</v>
      </c>
      <c r="K15" s="11" t="str">
        <f>IF($J15="","",IFERROR(VLOOKUP($J15,Listas!$F$4:$G$10,2,FALSE),""))</f>
        <v>B50876142</v>
      </c>
      <c r="L15" s="9" t="s">
        <v>98</v>
      </c>
      <c r="M15" s="12">
        <v>990</v>
      </c>
      <c r="N15" s="13">
        <v>0.21</v>
      </c>
      <c r="O15" s="14">
        <f t="shared" si="4"/>
        <v>207.9</v>
      </c>
      <c r="P15" s="13">
        <v>0.15</v>
      </c>
      <c r="Q15" s="14">
        <f t="shared" si="5"/>
        <v>148.5</v>
      </c>
      <c r="R15" s="14">
        <f t="shared" si="6"/>
        <v>1049.4000000000001</v>
      </c>
      <c r="S15" s="9" t="s">
        <v>83</v>
      </c>
      <c r="T15" s="12">
        <v>0</v>
      </c>
      <c r="U15" s="8"/>
      <c r="V15" s="9" t="s">
        <v>99</v>
      </c>
      <c r="W15" s="14">
        <f t="shared" si="7"/>
        <v>1049.4000000000001</v>
      </c>
      <c r="X15" s="7">
        <f t="shared" ca="1" si="8"/>
        <v>0</v>
      </c>
      <c r="Y15" s="9" t="s">
        <v>100</v>
      </c>
    </row>
    <row r="16" spans="1:25" x14ac:dyDescent="0.3">
      <c r="A16" s="7" t="str">
        <f t="shared" si="0"/>
        <v/>
      </c>
      <c r="B16" s="7" t="str">
        <f t="shared" si="1"/>
        <v/>
      </c>
      <c r="C16" s="7" t="str">
        <f t="shared" si="2"/>
        <v/>
      </c>
      <c r="D16" s="7" t="str">
        <f t="shared" si="3"/>
        <v/>
      </c>
      <c r="E16" s="8"/>
      <c r="F16" s="8"/>
      <c r="G16" s="8"/>
      <c r="H16" s="9"/>
      <c r="I16" s="10"/>
      <c r="J16" s="9"/>
      <c r="K16" s="11" t="str">
        <f>IF($J16="","",IFERROR(VLOOKUP($J16,Listas!$F$4:$G$10,2,FALSE),""))</f>
        <v/>
      </c>
      <c r="L16" s="9"/>
      <c r="M16" s="12"/>
      <c r="N16" s="13"/>
      <c r="O16" s="14" t="str">
        <f t="shared" si="4"/>
        <v/>
      </c>
      <c r="P16" s="13"/>
      <c r="Q16" s="14" t="str">
        <f t="shared" si="5"/>
        <v/>
      </c>
      <c r="R16" s="14" t="str">
        <f t="shared" si="6"/>
        <v/>
      </c>
      <c r="S16" s="9"/>
      <c r="T16" s="12"/>
      <c r="U16" s="8"/>
      <c r="V16" s="9"/>
      <c r="W16" s="14" t="str">
        <f t="shared" si="7"/>
        <v/>
      </c>
      <c r="X16" s="7">
        <f t="shared" ca="1" si="8"/>
        <v>0</v>
      </c>
      <c r="Y16" s="9"/>
    </row>
    <row r="17" spans="1:25" x14ac:dyDescent="0.3">
      <c r="A17" s="7" t="str">
        <f t="shared" si="0"/>
        <v/>
      </c>
      <c r="B17" s="7" t="str">
        <f t="shared" si="1"/>
        <v/>
      </c>
      <c r="C17" s="7" t="str">
        <f t="shared" si="2"/>
        <v/>
      </c>
      <c r="D17" s="7" t="str">
        <f t="shared" si="3"/>
        <v/>
      </c>
      <c r="E17" s="8"/>
      <c r="F17" s="8"/>
      <c r="G17" s="8"/>
      <c r="H17" s="9"/>
      <c r="I17" s="10"/>
      <c r="J17" s="9"/>
      <c r="K17" s="11" t="str">
        <f>IF($J17="","",IFERROR(VLOOKUP($J17,Listas!$F$4:$G$10,2,FALSE),""))</f>
        <v/>
      </c>
      <c r="L17" s="9"/>
      <c r="M17" s="12"/>
      <c r="N17" s="13"/>
      <c r="O17" s="14" t="str">
        <f t="shared" si="4"/>
        <v/>
      </c>
      <c r="P17" s="13"/>
      <c r="Q17" s="14" t="str">
        <f t="shared" si="5"/>
        <v/>
      </c>
      <c r="R17" s="14" t="str">
        <f t="shared" si="6"/>
        <v/>
      </c>
      <c r="S17" s="9"/>
      <c r="T17" s="12"/>
      <c r="U17" s="8"/>
      <c r="V17" s="9"/>
      <c r="W17" s="14" t="str">
        <f t="shared" si="7"/>
        <v/>
      </c>
      <c r="X17" s="7">
        <f t="shared" ca="1" si="8"/>
        <v>0</v>
      </c>
      <c r="Y17" s="9"/>
    </row>
    <row r="18" spans="1:25" x14ac:dyDescent="0.3">
      <c r="A18" s="7" t="str">
        <f t="shared" si="0"/>
        <v/>
      </c>
      <c r="B18" s="7" t="str">
        <f t="shared" si="1"/>
        <v/>
      </c>
      <c r="C18" s="7" t="str">
        <f t="shared" si="2"/>
        <v/>
      </c>
      <c r="D18" s="7" t="str">
        <f t="shared" si="3"/>
        <v/>
      </c>
      <c r="E18" s="8"/>
      <c r="F18" s="8"/>
      <c r="G18" s="8"/>
      <c r="H18" s="9"/>
      <c r="I18" s="10"/>
      <c r="J18" s="9"/>
      <c r="K18" s="11" t="str">
        <f>IF($J18="","",IFERROR(VLOOKUP($J18,Listas!$F$4:$G$10,2,FALSE),""))</f>
        <v/>
      </c>
      <c r="L18" s="9"/>
      <c r="M18" s="12"/>
      <c r="N18" s="13"/>
      <c r="O18" s="14" t="str">
        <f t="shared" si="4"/>
        <v/>
      </c>
      <c r="P18" s="13"/>
      <c r="Q18" s="14" t="str">
        <f t="shared" si="5"/>
        <v/>
      </c>
      <c r="R18" s="14" t="str">
        <f t="shared" si="6"/>
        <v/>
      </c>
      <c r="S18" s="9"/>
      <c r="T18" s="12"/>
      <c r="U18" s="8"/>
      <c r="V18" s="9"/>
      <c r="W18" s="14" t="str">
        <f t="shared" si="7"/>
        <v/>
      </c>
      <c r="X18" s="7">
        <f t="shared" ca="1" si="8"/>
        <v>0</v>
      </c>
      <c r="Y18" s="9"/>
    </row>
    <row r="19" spans="1:25" x14ac:dyDescent="0.3">
      <c r="A19" s="7" t="str">
        <f t="shared" si="0"/>
        <v/>
      </c>
      <c r="B19" s="7" t="str">
        <f t="shared" si="1"/>
        <v/>
      </c>
      <c r="C19" s="7" t="str">
        <f t="shared" si="2"/>
        <v/>
      </c>
      <c r="D19" s="7" t="str">
        <f t="shared" si="3"/>
        <v/>
      </c>
      <c r="E19" s="8"/>
      <c r="F19" s="8"/>
      <c r="G19" s="8"/>
      <c r="H19" s="9"/>
      <c r="I19" s="10"/>
      <c r="J19" s="9"/>
      <c r="K19" s="11" t="str">
        <f>IF($J19="","",IFERROR(VLOOKUP($J19,Listas!$F$4:$G$10,2,FALSE),""))</f>
        <v/>
      </c>
      <c r="L19" s="9"/>
      <c r="M19" s="12"/>
      <c r="N19" s="13"/>
      <c r="O19" s="14" t="str">
        <f t="shared" si="4"/>
        <v/>
      </c>
      <c r="P19" s="13"/>
      <c r="Q19" s="14" t="str">
        <f t="shared" si="5"/>
        <v/>
      </c>
      <c r="R19" s="14" t="str">
        <f t="shared" si="6"/>
        <v/>
      </c>
      <c r="S19" s="9"/>
      <c r="T19" s="12"/>
      <c r="U19" s="8"/>
      <c r="V19" s="9"/>
      <c r="W19" s="14" t="str">
        <f t="shared" si="7"/>
        <v/>
      </c>
      <c r="X19" s="7">
        <f t="shared" ca="1" si="8"/>
        <v>0</v>
      </c>
      <c r="Y19" s="9"/>
    </row>
    <row r="20" spans="1:25" x14ac:dyDescent="0.3">
      <c r="A20" s="7" t="str">
        <f t="shared" si="0"/>
        <v/>
      </c>
      <c r="B20" s="7" t="str">
        <f t="shared" si="1"/>
        <v/>
      </c>
      <c r="C20" s="7" t="str">
        <f t="shared" si="2"/>
        <v/>
      </c>
      <c r="D20" s="7" t="str">
        <f t="shared" si="3"/>
        <v/>
      </c>
      <c r="E20" s="8"/>
      <c r="F20" s="8"/>
      <c r="G20" s="8"/>
      <c r="H20" s="9"/>
      <c r="I20" s="10"/>
      <c r="J20" s="9"/>
      <c r="K20" s="11" t="str">
        <f>IF($J20="","",IFERROR(VLOOKUP($J20,Listas!$F$4:$G$10,2,FALSE),""))</f>
        <v/>
      </c>
      <c r="L20" s="9"/>
      <c r="M20" s="12"/>
      <c r="N20" s="13"/>
      <c r="O20" s="14" t="str">
        <f t="shared" si="4"/>
        <v/>
      </c>
      <c r="P20" s="13"/>
      <c r="Q20" s="14" t="str">
        <f t="shared" si="5"/>
        <v/>
      </c>
      <c r="R20" s="14" t="str">
        <f t="shared" si="6"/>
        <v/>
      </c>
      <c r="S20" s="9"/>
      <c r="T20" s="12"/>
      <c r="U20" s="8"/>
      <c r="V20" s="9"/>
      <c r="W20" s="14" t="str">
        <f t="shared" si="7"/>
        <v/>
      </c>
      <c r="X20" s="7">
        <f t="shared" ca="1" si="8"/>
        <v>0</v>
      </c>
      <c r="Y20" s="9"/>
    </row>
    <row r="21" spans="1:25" x14ac:dyDescent="0.3">
      <c r="A21" s="7" t="str">
        <f t="shared" si="0"/>
        <v/>
      </c>
      <c r="B21" s="7" t="str">
        <f t="shared" si="1"/>
        <v/>
      </c>
      <c r="C21" s="7" t="str">
        <f t="shared" si="2"/>
        <v/>
      </c>
      <c r="D21" s="7" t="str">
        <f t="shared" si="3"/>
        <v/>
      </c>
      <c r="E21" s="8"/>
      <c r="F21" s="8"/>
      <c r="G21" s="8"/>
      <c r="H21" s="9"/>
      <c r="I21" s="10"/>
      <c r="J21" s="9"/>
      <c r="K21" s="11" t="str">
        <f>IF($J21="","",IFERROR(VLOOKUP($J21,Listas!$F$4:$G$10,2,FALSE),""))</f>
        <v/>
      </c>
      <c r="L21" s="9"/>
      <c r="M21" s="12"/>
      <c r="N21" s="13"/>
      <c r="O21" s="14" t="str">
        <f t="shared" si="4"/>
        <v/>
      </c>
      <c r="P21" s="13"/>
      <c r="Q21" s="14" t="str">
        <f t="shared" si="5"/>
        <v/>
      </c>
      <c r="R21" s="14" t="str">
        <f t="shared" si="6"/>
        <v/>
      </c>
      <c r="S21" s="9"/>
      <c r="T21" s="12"/>
      <c r="U21" s="8"/>
      <c r="V21" s="9"/>
      <c r="W21" s="14" t="str">
        <f t="shared" si="7"/>
        <v/>
      </c>
      <c r="X21" s="7">
        <f t="shared" ca="1" si="8"/>
        <v>0</v>
      </c>
      <c r="Y21" s="9"/>
    </row>
    <row r="22" spans="1:25" x14ac:dyDescent="0.3">
      <c r="A22" s="7" t="str">
        <f t="shared" si="0"/>
        <v/>
      </c>
      <c r="B22" s="7" t="str">
        <f t="shared" si="1"/>
        <v/>
      </c>
      <c r="C22" s="7" t="str">
        <f t="shared" si="2"/>
        <v/>
      </c>
      <c r="D22" s="7" t="str">
        <f t="shared" si="3"/>
        <v/>
      </c>
      <c r="E22" s="8"/>
      <c r="F22" s="8"/>
      <c r="G22" s="8"/>
      <c r="H22" s="9"/>
      <c r="I22" s="10"/>
      <c r="J22" s="9"/>
      <c r="K22" s="11" t="str">
        <f>IF($J22="","",IFERROR(VLOOKUP($J22,Listas!$F$4:$G$10,2,FALSE),""))</f>
        <v/>
      </c>
      <c r="L22" s="9"/>
      <c r="M22" s="12"/>
      <c r="N22" s="13"/>
      <c r="O22" s="14" t="str">
        <f t="shared" si="4"/>
        <v/>
      </c>
      <c r="P22" s="13"/>
      <c r="Q22" s="14" t="str">
        <f t="shared" si="5"/>
        <v/>
      </c>
      <c r="R22" s="14" t="str">
        <f t="shared" si="6"/>
        <v/>
      </c>
      <c r="S22" s="9"/>
      <c r="T22" s="12"/>
      <c r="U22" s="8"/>
      <c r="V22" s="9"/>
      <c r="W22" s="14" t="str">
        <f t="shared" si="7"/>
        <v/>
      </c>
      <c r="X22" s="7">
        <f t="shared" ca="1" si="8"/>
        <v>0</v>
      </c>
      <c r="Y22" s="9"/>
    </row>
    <row r="23" spans="1:25" x14ac:dyDescent="0.3">
      <c r="A23" s="7" t="str">
        <f t="shared" si="0"/>
        <v/>
      </c>
      <c r="B23" s="7" t="str">
        <f t="shared" si="1"/>
        <v/>
      </c>
      <c r="C23" s="7" t="str">
        <f t="shared" si="2"/>
        <v/>
      </c>
      <c r="D23" s="7" t="str">
        <f t="shared" si="3"/>
        <v/>
      </c>
      <c r="E23" s="8"/>
      <c r="F23" s="8"/>
      <c r="G23" s="8"/>
      <c r="H23" s="9"/>
      <c r="I23" s="10"/>
      <c r="J23" s="9"/>
      <c r="K23" s="11" t="str">
        <f>IF($J23="","",IFERROR(VLOOKUP($J23,Listas!$F$4:$G$10,2,FALSE),""))</f>
        <v/>
      </c>
      <c r="L23" s="9"/>
      <c r="M23" s="12"/>
      <c r="N23" s="13"/>
      <c r="O23" s="14" t="str">
        <f t="shared" si="4"/>
        <v/>
      </c>
      <c r="P23" s="13"/>
      <c r="Q23" s="14" t="str">
        <f t="shared" si="5"/>
        <v/>
      </c>
      <c r="R23" s="14" t="str">
        <f t="shared" si="6"/>
        <v/>
      </c>
      <c r="S23" s="9"/>
      <c r="T23" s="12"/>
      <c r="U23" s="8"/>
      <c r="V23" s="9"/>
      <c r="W23" s="14" t="str">
        <f t="shared" si="7"/>
        <v/>
      </c>
      <c r="X23" s="7">
        <f t="shared" ca="1" si="8"/>
        <v>0</v>
      </c>
      <c r="Y23" s="9"/>
    </row>
    <row r="24" spans="1:25" x14ac:dyDescent="0.3">
      <c r="A24" s="7" t="str">
        <f t="shared" si="0"/>
        <v/>
      </c>
      <c r="B24" s="7" t="str">
        <f t="shared" si="1"/>
        <v/>
      </c>
      <c r="C24" s="7" t="str">
        <f t="shared" si="2"/>
        <v/>
      </c>
      <c r="D24" s="7" t="str">
        <f t="shared" si="3"/>
        <v/>
      </c>
      <c r="E24" s="8"/>
      <c r="F24" s="8"/>
      <c r="G24" s="8"/>
      <c r="H24" s="9"/>
      <c r="I24" s="10"/>
      <c r="J24" s="9"/>
      <c r="K24" s="11" t="str">
        <f>IF($J24="","",IFERROR(VLOOKUP($J24,Listas!$F$4:$G$10,2,FALSE),""))</f>
        <v/>
      </c>
      <c r="L24" s="9"/>
      <c r="M24" s="12"/>
      <c r="N24" s="13"/>
      <c r="O24" s="14" t="str">
        <f t="shared" si="4"/>
        <v/>
      </c>
      <c r="P24" s="13"/>
      <c r="Q24" s="14" t="str">
        <f t="shared" si="5"/>
        <v/>
      </c>
      <c r="R24" s="14" t="str">
        <f t="shared" si="6"/>
        <v/>
      </c>
      <c r="S24" s="9"/>
      <c r="T24" s="12"/>
      <c r="U24" s="8"/>
      <c r="V24" s="9"/>
      <c r="W24" s="14" t="str">
        <f t="shared" si="7"/>
        <v/>
      </c>
      <c r="X24" s="7">
        <f t="shared" ca="1" si="8"/>
        <v>0</v>
      </c>
      <c r="Y24" s="9"/>
    </row>
    <row r="25" spans="1:25" x14ac:dyDescent="0.3">
      <c r="A25" s="7" t="str">
        <f t="shared" si="0"/>
        <v/>
      </c>
      <c r="B25" s="7" t="str">
        <f t="shared" si="1"/>
        <v/>
      </c>
      <c r="C25" s="7" t="str">
        <f t="shared" si="2"/>
        <v/>
      </c>
      <c r="D25" s="7" t="str">
        <f t="shared" si="3"/>
        <v/>
      </c>
      <c r="E25" s="8"/>
      <c r="F25" s="8"/>
      <c r="G25" s="8"/>
      <c r="H25" s="9"/>
      <c r="I25" s="10"/>
      <c r="J25" s="9"/>
      <c r="K25" s="11" t="str">
        <f>IF($J25="","",IFERROR(VLOOKUP($J25,Listas!$F$4:$G$10,2,FALSE),""))</f>
        <v/>
      </c>
      <c r="L25" s="9"/>
      <c r="M25" s="12"/>
      <c r="N25" s="13"/>
      <c r="O25" s="14" t="str">
        <f t="shared" si="4"/>
        <v/>
      </c>
      <c r="P25" s="13"/>
      <c r="Q25" s="14" t="str">
        <f t="shared" si="5"/>
        <v/>
      </c>
      <c r="R25" s="14" t="str">
        <f t="shared" si="6"/>
        <v/>
      </c>
      <c r="S25" s="9"/>
      <c r="T25" s="12"/>
      <c r="U25" s="8"/>
      <c r="V25" s="9"/>
      <c r="W25" s="14" t="str">
        <f t="shared" si="7"/>
        <v/>
      </c>
      <c r="X25" s="7">
        <f t="shared" ca="1" si="8"/>
        <v>0</v>
      </c>
      <c r="Y25" s="9"/>
    </row>
    <row r="26" spans="1:25" x14ac:dyDescent="0.3">
      <c r="A26" s="7" t="str">
        <f t="shared" si="0"/>
        <v/>
      </c>
      <c r="B26" s="7" t="str">
        <f t="shared" si="1"/>
        <v/>
      </c>
      <c r="C26" s="7" t="str">
        <f t="shared" si="2"/>
        <v/>
      </c>
      <c r="D26" s="7" t="str">
        <f t="shared" si="3"/>
        <v/>
      </c>
      <c r="E26" s="8"/>
      <c r="F26" s="8"/>
      <c r="G26" s="8"/>
      <c r="H26" s="9"/>
      <c r="I26" s="10"/>
      <c r="J26" s="9"/>
      <c r="K26" s="11" t="str">
        <f>IF($J26="","",IFERROR(VLOOKUP($J26,Listas!$F$4:$G$10,2,FALSE),""))</f>
        <v/>
      </c>
      <c r="L26" s="9"/>
      <c r="M26" s="12"/>
      <c r="N26" s="13"/>
      <c r="O26" s="14" t="str">
        <f t="shared" si="4"/>
        <v/>
      </c>
      <c r="P26" s="13"/>
      <c r="Q26" s="14" t="str">
        <f t="shared" si="5"/>
        <v/>
      </c>
      <c r="R26" s="14" t="str">
        <f t="shared" si="6"/>
        <v/>
      </c>
      <c r="S26" s="9"/>
      <c r="T26" s="12"/>
      <c r="U26" s="8"/>
      <c r="V26" s="9"/>
      <c r="W26" s="14" t="str">
        <f t="shared" si="7"/>
        <v/>
      </c>
      <c r="X26" s="7">
        <f t="shared" ca="1" si="8"/>
        <v>0</v>
      </c>
      <c r="Y26" s="9"/>
    </row>
    <row r="27" spans="1:25" x14ac:dyDescent="0.3">
      <c r="A27" s="7" t="str">
        <f t="shared" si="0"/>
        <v/>
      </c>
      <c r="B27" s="7" t="str">
        <f t="shared" si="1"/>
        <v/>
      </c>
      <c r="C27" s="7" t="str">
        <f t="shared" si="2"/>
        <v/>
      </c>
      <c r="D27" s="7" t="str">
        <f t="shared" si="3"/>
        <v/>
      </c>
      <c r="E27" s="8"/>
      <c r="F27" s="8"/>
      <c r="G27" s="8"/>
      <c r="H27" s="9"/>
      <c r="I27" s="10"/>
      <c r="J27" s="9"/>
      <c r="K27" s="11" t="str">
        <f>IF($J27="","",IFERROR(VLOOKUP($J27,Listas!$F$4:$G$10,2,FALSE),""))</f>
        <v/>
      </c>
      <c r="L27" s="9"/>
      <c r="M27" s="12"/>
      <c r="N27" s="13"/>
      <c r="O27" s="14" t="str">
        <f t="shared" si="4"/>
        <v/>
      </c>
      <c r="P27" s="13"/>
      <c r="Q27" s="14" t="str">
        <f t="shared" si="5"/>
        <v/>
      </c>
      <c r="R27" s="14" t="str">
        <f t="shared" si="6"/>
        <v/>
      </c>
      <c r="S27" s="9"/>
      <c r="T27" s="12"/>
      <c r="U27" s="8"/>
      <c r="V27" s="9"/>
      <c r="W27" s="14" t="str">
        <f t="shared" si="7"/>
        <v/>
      </c>
      <c r="X27" s="7">
        <f t="shared" ca="1" si="8"/>
        <v>0</v>
      </c>
      <c r="Y27" s="9"/>
    </row>
    <row r="28" spans="1:25" x14ac:dyDescent="0.3">
      <c r="A28" s="7" t="str">
        <f t="shared" si="0"/>
        <v/>
      </c>
      <c r="B28" s="7" t="str">
        <f t="shared" si="1"/>
        <v/>
      </c>
      <c r="C28" s="7" t="str">
        <f t="shared" si="2"/>
        <v/>
      </c>
      <c r="D28" s="7" t="str">
        <f t="shared" si="3"/>
        <v/>
      </c>
      <c r="E28" s="8"/>
      <c r="F28" s="8"/>
      <c r="G28" s="8"/>
      <c r="H28" s="9"/>
      <c r="I28" s="10"/>
      <c r="J28" s="9"/>
      <c r="K28" s="11" t="str">
        <f>IF($J28="","",IFERROR(VLOOKUP($J28,Listas!$F$4:$G$10,2,FALSE),""))</f>
        <v/>
      </c>
      <c r="L28" s="9"/>
      <c r="M28" s="12"/>
      <c r="N28" s="13"/>
      <c r="O28" s="14" t="str">
        <f t="shared" si="4"/>
        <v/>
      </c>
      <c r="P28" s="13"/>
      <c r="Q28" s="14" t="str">
        <f t="shared" si="5"/>
        <v/>
      </c>
      <c r="R28" s="14" t="str">
        <f t="shared" si="6"/>
        <v/>
      </c>
      <c r="S28" s="9"/>
      <c r="T28" s="12"/>
      <c r="U28" s="8"/>
      <c r="V28" s="9"/>
      <c r="W28" s="14" t="str">
        <f t="shared" si="7"/>
        <v/>
      </c>
      <c r="X28" s="7">
        <f t="shared" ca="1" si="8"/>
        <v>0</v>
      </c>
      <c r="Y28" s="9"/>
    </row>
    <row r="29" spans="1:25" x14ac:dyDescent="0.3">
      <c r="A29" s="7" t="str">
        <f t="shared" si="0"/>
        <v/>
      </c>
      <c r="B29" s="7" t="str">
        <f t="shared" si="1"/>
        <v/>
      </c>
      <c r="C29" s="7" t="str">
        <f t="shared" si="2"/>
        <v/>
      </c>
      <c r="D29" s="7" t="str">
        <f t="shared" si="3"/>
        <v/>
      </c>
      <c r="E29" s="8"/>
      <c r="F29" s="8"/>
      <c r="G29" s="8"/>
      <c r="H29" s="9"/>
      <c r="I29" s="10"/>
      <c r="J29" s="9"/>
      <c r="K29" s="11" t="str">
        <f>IF($J29="","",IFERROR(VLOOKUP($J29,Listas!$F$4:$G$10,2,FALSE),""))</f>
        <v/>
      </c>
      <c r="L29" s="9"/>
      <c r="M29" s="12"/>
      <c r="N29" s="13"/>
      <c r="O29" s="14" t="str">
        <f t="shared" si="4"/>
        <v/>
      </c>
      <c r="P29" s="13"/>
      <c r="Q29" s="14" t="str">
        <f t="shared" si="5"/>
        <v/>
      </c>
      <c r="R29" s="14" t="str">
        <f t="shared" si="6"/>
        <v/>
      </c>
      <c r="S29" s="9"/>
      <c r="T29" s="12"/>
      <c r="U29" s="8"/>
      <c r="V29" s="9"/>
      <c r="W29" s="14" t="str">
        <f t="shared" si="7"/>
        <v/>
      </c>
      <c r="X29" s="7">
        <f t="shared" ca="1" si="8"/>
        <v>0</v>
      </c>
      <c r="Y29" s="9"/>
    </row>
    <row r="30" spans="1:25" x14ac:dyDescent="0.3">
      <c r="A30" s="7" t="str">
        <f t="shared" si="0"/>
        <v/>
      </c>
      <c r="B30" s="7" t="str">
        <f t="shared" si="1"/>
        <v/>
      </c>
      <c r="C30" s="7" t="str">
        <f t="shared" si="2"/>
        <v/>
      </c>
      <c r="D30" s="7" t="str">
        <f t="shared" si="3"/>
        <v/>
      </c>
      <c r="E30" s="8"/>
      <c r="F30" s="8"/>
      <c r="G30" s="8"/>
      <c r="H30" s="9"/>
      <c r="I30" s="10"/>
      <c r="J30" s="9"/>
      <c r="K30" s="11" t="str">
        <f>IF($J30="","",IFERROR(VLOOKUP($J30,Listas!$F$4:$G$10,2,FALSE),""))</f>
        <v/>
      </c>
      <c r="L30" s="9"/>
      <c r="M30" s="12"/>
      <c r="N30" s="13"/>
      <c r="O30" s="14" t="str">
        <f t="shared" si="4"/>
        <v/>
      </c>
      <c r="P30" s="13"/>
      <c r="Q30" s="14" t="str">
        <f t="shared" si="5"/>
        <v/>
      </c>
      <c r="R30" s="14" t="str">
        <f t="shared" si="6"/>
        <v/>
      </c>
      <c r="S30" s="9"/>
      <c r="T30" s="12"/>
      <c r="U30" s="8"/>
      <c r="V30" s="9"/>
      <c r="W30" s="14" t="str">
        <f t="shared" si="7"/>
        <v/>
      </c>
      <c r="X30" s="7">
        <f t="shared" ca="1" si="8"/>
        <v>0</v>
      </c>
      <c r="Y30" s="9"/>
    </row>
    <row r="31" spans="1:25" x14ac:dyDescent="0.3">
      <c r="A31" s="7" t="str">
        <f t="shared" si="0"/>
        <v/>
      </c>
      <c r="B31" s="7" t="str">
        <f t="shared" si="1"/>
        <v/>
      </c>
      <c r="C31" s="7" t="str">
        <f t="shared" si="2"/>
        <v/>
      </c>
      <c r="D31" s="7" t="str">
        <f t="shared" si="3"/>
        <v/>
      </c>
      <c r="E31" s="8"/>
      <c r="F31" s="8"/>
      <c r="G31" s="8"/>
      <c r="H31" s="9"/>
      <c r="I31" s="10"/>
      <c r="J31" s="9"/>
      <c r="K31" s="11" t="str">
        <f>IF($J31="","",IFERROR(VLOOKUP($J31,Listas!$F$4:$G$10,2,FALSE),""))</f>
        <v/>
      </c>
      <c r="L31" s="9"/>
      <c r="M31" s="12"/>
      <c r="N31" s="13"/>
      <c r="O31" s="14" t="str">
        <f t="shared" si="4"/>
        <v/>
      </c>
      <c r="P31" s="13"/>
      <c r="Q31" s="14" t="str">
        <f t="shared" si="5"/>
        <v/>
      </c>
      <c r="R31" s="14" t="str">
        <f t="shared" si="6"/>
        <v/>
      </c>
      <c r="S31" s="9"/>
      <c r="T31" s="12"/>
      <c r="U31" s="8"/>
      <c r="V31" s="9"/>
      <c r="W31" s="14" t="str">
        <f t="shared" si="7"/>
        <v/>
      </c>
      <c r="X31" s="7">
        <f t="shared" ca="1" si="8"/>
        <v>0</v>
      </c>
      <c r="Y31" s="9"/>
    </row>
    <row r="32" spans="1:25" x14ac:dyDescent="0.3">
      <c r="A32" s="7" t="str">
        <f t="shared" si="0"/>
        <v/>
      </c>
      <c r="B32" s="7" t="str">
        <f t="shared" si="1"/>
        <v/>
      </c>
      <c r="C32" s="7" t="str">
        <f t="shared" si="2"/>
        <v/>
      </c>
      <c r="D32" s="7" t="str">
        <f t="shared" si="3"/>
        <v/>
      </c>
      <c r="E32" s="8"/>
      <c r="F32" s="8"/>
      <c r="G32" s="8"/>
      <c r="H32" s="9"/>
      <c r="I32" s="10"/>
      <c r="J32" s="9"/>
      <c r="K32" s="11" t="str">
        <f>IF($J32="","",IFERROR(VLOOKUP($J32,Listas!$F$4:$G$10,2,FALSE),""))</f>
        <v/>
      </c>
      <c r="L32" s="9"/>
      <c r="M32" s="12"/>
      <c r="N32" s="13"/>
      <c r="O32" s="14" t="str">
        <f t="shared" si="4"/>
        <v/>
      </c>
      <c r="P32" s="13"/>
      <c r="Q32" s="14" t="str">
        <f t="shared" si="5"/>
        <v/>
      </c>
      <c r="R32" s="14" t="str">
        <f t="shared" si="6"/>
        <v/>
      </c>
      <c r="S32" s="9"/>
      <c r="T32" s="12"/>
      <c r="U32" s="8"/>
      <c r="V32" s="9"/>
      <c r="W32" s="14" t="str">
        <f t="shared" si="7"/>
        <v/>
      </c>
      <c r="X32" s="7">
        <f t="shared" ca="1" si="8"/>
        <v>0</v>
      </c>
      <c r="Y32" s="9"/>
    </row>
    <row r="33" spans="1:25" x14ac:dyDescent="0.3">
      <c r="A33" s="7" t="str">
        <f t="shared" si="0"/>
        <v/>
      </c>
      <c r="B33" s="7" t="str">
        <f t="shared" si="1"/>
        <v/>
      </c>
      <c r="C33" s="7" t="str">
        <f t="shared" si="2"/>
        <v/>
      </c>
      <c r="D33" s="7" t="str">
        <f t="shared" si="3"/>
        <v/>
      </c>
      <c r="E33" s="8"/>
      <c r="F33" s="8"/>
      <c r="G33" s="8"/>
      <c r="H33" s="9"/>
      <c r="I33" s="10"/>
      <c r="J33" s="9"/>
      <c r="K33" s="11" t="str">
        <f>IF($J33="","",IFERROR(VLOOKUP($J33,Listas!$F$4:$G$10,2,FALSE),""))</f>
        <v/>
      </c>
      <c r="L33" s="9"/>
      <c r="M33" s="12"/>
      <c r="N33" s="13"/>
      <c r="O33" s="14" t="str">
        <f t="shared" si="4"/>
        <v/>
      </c>
      <c r="P33" s="13"/>
      <c r="Q33" s="14" t="str">
        <f t="shared" si="5"/>
        <v/>
      </c>
      <c r="R33" s="14" t="str">
        <f t="shared" si="6"/>
        <v/>
      </c>
      <c r="S33" s="9"/>
      <c r="T33" s="12"/>
      <c r="U33" s="8"/>
      <c r="V33" s="9"/>
      <c r="W33" s="14" t="str">
        <f t="shared" si="7"/>
        <v/>
      </c>
      <c r="X33" s="7">
        <f t="shared" ca="1" si="8"/>
        <v>0</v>
      </c>
      <c r="Y33" s="9"/>
    </row>
    <row r="34" spans="1:25" x14ac:dyDescent="0.3">
      <c r="A34" s="7" t="str">
        <f t="shared" si="0"/>
        <v/>
      </c>
      <c r="B34" s="7" t="str">
        <f t="shared" si="1"/>
        <v/>
      </c>
      <c r="C34" s="7" t="str">
        <f t="shared" si="2"/>
        <v/>
      </c>
      <c r="D34" s="7" t="str">
        <f t="shared" si="3"/>
        <v/>
      </c>
      <c r="E34" s="8"/>
      <c r="F34" s="8"/>
      <c r="G34" s="8"/>
      <c r="H34" s="9"/>
      <c r="I34" s="10"/>
      <c r="J34" s="9"/>
      <c r="K34" s="11" t="str">
        <f>IF($J34="","",IFERROR(VLOOKUP($J34,Listas!$F$4:$G$10,2,FALSE),""))</f>
        <v/>
      </c>
      <c r="L34" s="9"/>
      <c r="M34" s="12"/>
      <c r="N34" s="13"/>
      <c r="O34" s="14" t="str">
        <f t="shared" si="4"/>
        <v/>
      </c>
      <c r="P34" s="13"/>
      <c r="Q34" s="14" t="str">
        <f t="shared" si="5"/>
        <v/>
      </c>
      <c r="R34" s="14" t="str">
        <f t="shared" si="6"/>
        <v/>
      </c>
      <c r="S34" s="9"/>
      <c r="T34" s="12"/>
      <c r="U34" s="8"/>
      <c r="V34" s="9"/>
      <c r="W34" s="14" t="str">
        <f t="shared" si="7"/>
        <v/>
      </c>
      <c r="X34" s="7">
        <f t="shared" ca="1" si="8"/>
        <v>0</v>
      </c>
      <c r="Y34" s="9"/>
    </row>
    <row r="35" spans="1:25" x14ac:dyDescent="0.3">
      <c r="A35" s="7" t="str">
        <f t="shared" si="0"/>
        <v/>
      </c>
      <c r="B35" s="7" t="str">
        <f t="shared" si="1"/>
        <v/>
      </c>
      <c r="C35" s="7" t="str">
        <f t="shared" si="2"/>
        <v/>
      </c>
      <c r="D35" s="7" t="str">
        <f t="shared" si="3"/>
        <v/>
      </c>
      <c r="E35" s="8"/>
      <c r="F35" s="8"/>
      <c r="G35" s="8"/>
      <c r="H35" s="9"/>
      <c r="I35" s="10"/>
      <c r="J35" s="9"/>
      <c r="K35" s="11" t="str">
        <f>IF($J35="","",IFERROR(VLOOKUP($J35,Listas!$F$4:$G$10,2,FALSE),""))</f>
        <v/>
      </c>
      <c r="L35" s="9"/>
      <c r="M35" s="12"/>
      <c r="N35" s="13"/>
      <c r="O35" s="14" t="str">
        <f t="shared" si="4"/>
        <v/>
      </c>
      <c r="P35" s="13"/>
      <c r="Q35" s="14" t="str">
        <f t="shared" si="5"/>
        <v/>
      </c>
      <c r="R35" s="14" t="str">
        <f t="shared" si="6"/>
        <v/>
      </c>
      <c r="S35" s="9"/>
      <c r="T35" s="12"/>
      <c r="U35" s="8"/>
      <c r="V35" s="9"/>
      <c r="W35" s="14" t="str">
        <f t="shared" si="7"/>
        <v/>
      </c>
      <c r="X35" s="7">
        <f t="shared" ca="1" si="8"/>
        <v>0</v>
      </c>
      <c r="Y35" s="9"/>
    </row>
    <row r="36" spans="1:25" x14ac:dyDescent="0.3">
      <c r="A36" s="7" t="str">
        <f t="shared" si="0"/>
        <v/>
      </c>
      <c r="B36" s="7" t="str">
        <f t="shared" si="1"/>
        <v/>
      </c>
      <c r="C36" s="7" t="str">
        <f t="shared" si="2"/>
        <v/>
      </c>
      <c r="D36" s="7" t="str">
        <f t="shared" si="3"/>
        <v/>
      </c>
      <c r="E36" s="8"/>
      <c r="F36" s="8"/>
      <c r="G36" s="8"/>
      <c r="H36" s="9"/>
      <c r="I36" s="10"/>
      <c r="J36" s="9"/>
      <c r="K36" s="11" t="str">
        <f>IF($J36="","",IFERROR(VLOOKUP($J36,Listas!$F$4:$G$10,2,FALSE),""))</f>
        <v/>
      </c>
      <c r="L36" s="9"/>
      <c r="M36" s="12"/>
      <c r="N36" s="13"/>
      <c r="O36" s="14" t="str">
        <f t="shared" si="4"/>
        <v/>
      </c>
      <c r="P36" s="13"/>
      <c r="Q36" s="14" t="str">
        <f t="shared" si="5"/>
        <v/>
      </c>
      <c r="R36" s="14" t="str">
        <f t="shared" si="6"/>
        <v/>
      </c>
      <c r="S36" s="9"/>
      <c r="T36" s="12"/>
      <c r="U36" s="8"/>
      <c r="V36" s="9"/>
      <c r="W36" s="14" t="str">
        <f t="shared" si="7"/>
        <v/>
      </c>
      <c r="X36" s="7">
        <f t="shared" ca="1" si="8"/>
        <v>0</v>
      </c>
      <c r="Y36" s="9"/>
    </row>
    <row r="37" spans="1:25" x14ac:dyDescent="0.3">
      <c r="A37" s="7" t="str">
        <f t="shared" si="0"/>
        <v/>
      </c>
      <c r="B37" s="7" t="str">
        <f t="shared" si="1"/>
        <v/>
      </c>
      <c r="C37" s="7" t="str">
        <f t="shared" si="2"/>
        <v/>
      </c>
      <c r="D37" s="7" t="str">
        <f t="shared" si="3"/>
        <v/>
      </c>
      <c r="E37" s="8"/>
      <c r="F37" s="8"/>
      <c r="G37" s="8"/>
      <c r="H37" s="9"/>
      <c r="I37" s="10"/>
      <c r="J37" s="9"/>
      <c r="K37" s="11" t="str">
        <f>IF($J37="","",IFERROR(VLOOKUP($J37,Listas!$F$4:$G$10,2,FALSE),""))</f>
        <v/>
      </c>
      <c r="L37" s="9"/>
      <c r="M37" s="12"/>
      <c r="N37" s="13"/>
      <c r="O37" s="14" t="str">
        <f t="shared" si="4"/>
        <v/>
      </c>
      <c r="P37" s="13"/>
      <c r="Q37" s="14" t="str">
        <f t="shared" si="5"/>
        <v/>
      </c>
      <c r="R37" s="14" t="str">
        <f t="shared" si="6"/>
        <v/>
      </c>
      <c r="S37" s="9"/>
      <c r="T37" s="12"/>
      <c r="U37" s="8"/>
      <c r="V37" s="9"/>
      <c r="W37" s="14" t="str">
        <f t="shared" si="7"/>
        <v/>
      </c>
      <c r="X37" s="7">
        <f t="shared" ca="1" si="8"/>
        <v>0</v>
      </c>
      <c r="Y37" s="9"/>
    </row>
    <row r="38" spans="1:25" x14ac:dyDescent="0.3">
      <c r="A38" s="7" t="str">
        <f t="shared" si="0"/>
        <v/>
      </c>
      <c r="B38" s="7" t="str">
        <f t="shared" si="1"/>
        <v/>
      </c>
      <c r="C38" s="7" t="str">
        <f t="shared" si="2"/>
        <v/>
      </c>
      <c r="D38" s="7" t="str">
        <f t="shared" si="3"/>
        <v/>
      </c>
      <c r="E38" s="8"/>
      <c r="F38" s="8"/>
      <c r="G38" s="8"/>
      <c r="H38" s="9"/>
      <c r="I38" s="10"/>
      <c r="J38" s="9"/>
      <c r="K38" s="11" t="str">
        <f>IF($J38="","",IFERROR(VLOOKUP($J38,Listas!$F$4:$G$10,2,FALSE),""))</f>
        <v/>
      </c>
      <c r="L38" s="9"/>
      <c r="M38" s="12"/>
      <c r="N38" s="13"/>
      <c r="O38" s="14" t="str">
        <f t="shared" si="4"/>
        <v/>
      </c>
      <c r="P38" s="13"/>
      <c r="Q38" s="14" t="str">
        <f t="shared" si="5"/>
        <v/>
      </c>
      <c r="R38" s="14" t="str">
        <f t="shared" si="6"/>
        <v/>
      </c>
      <c r="S38" s="9"/>
      <c r="T38" s="12"/>
      <c r="U38" s="8"/>
      <c r="V38" s="9"/>
      <c r="W38" s="14" t="str">
        <f t="shared" si="7"/>
        <v/>
      </c>
      <c r="X38" s="7">
        <f t="shared" ca="1" si="8"/>
        <v>0</v>
      </c>
      <c r="Y38" s="9"/>
    </row>
    <row r="39" spans="1:25" x14ac:dyDescent="0.3">
      <c r="A39" s="7" t="str">
        <f t="shared" si="0"/>
        <v/>
      </c>
      <c r="B39" s="7" t="str">
        <f t="shared" si="1"/>
        <v/>
      </c>
      <c r="C39" s="7" t="str">
        <f t="shared" si="2"/>
        <v/>
      </c>
      <c r="D39" s="7" t="str">
        <f t="shared" si="3"/>
        <v/>
      </c>
      <c r="E39" s="8"/>
      <c r="F39" s="8"/>
      <c r="G39" s="8"/>
      <c r="H39" s="9"/>
      <c r="I39" s="10"/>
      <c r="J39" s="9"/>
      <c r="K39" s="11" t="str">
        <f>IF($J39="","",IFERROR(VLOOKUP($J39,Listas!$F$4:$G$10,2,FALSE),""))</f>
        <v/>
      </c>
      <c r="L39" s="9"/>
      <c r="M39" s="12"/>
      <c r="N39" s="13"/>
      <c r="O39" s="14" t="str">
        <f t="shared" si="4"/>
        <v/>
      </c>
      <c r="P39" s="13"/>
      <c r="Q39" s="14" t="str">
        <f t="shared" si="5"/>
        <v/>
      </c>
      <c r="R39" s="14" t="str">
        <f t="shared" si="6"/>
        <v/>
      </c>
      <c r="S39" s="9"/>
      <c r="T39" s="12"/>
      <c r="U39" s="8"/>
      <c r="V39" s="9"/>
      <c r="W39" s="14" t="str">
        <f t="shared" si="7"/>
        <v/>
      </c>
      <c r="X39" s="7">
        <f t="shared" ca="1" si="8"/>
        <v>0</v>
      </c>
      <c r="Y39" s="9"/>
    </row>
    <row r="40" spans="1:25" x14ac:dyDescent="0.3">
      <c r="A40" s="7" t="str">
        <f t="shared" si="0"/>
        <v/>
      </c>
      <c r="B40" s="7" t="str">
        <f t="shared" si="1"/>
        <v/>
      </c>
      <c r="C40" s="7" t="str">
        <f t="shared" si="2"/>
        <v/>
      </c>
      <c r="D40" s="7" t="str">
        <f t="shared" si="3"/>
        <v/>
      </c>
      <c r="E40" s="8"/>
      <c r="F40" s="8"/>
      <c r="G40" s="8"/>
      <c r="H40" s="9"/>
      <c r="I40" s="10"/>
      <c r="J40" s="9"/>
      <c r="K40" s="11" t="str">
        <f>IF($J40="","",IFERROR(VLOOKUP($J40,Listas!$F$4:$G$10,2,FALSE),""))</f>
        <v/>
      </c>
      <c r="L40" s="9"/>
      <c r="M40" s="12"/>
      <c r="N40" s="13"/>
      <c r="O40" s="14" t="str">
        <f t="shared" si="4"/>
        <v/>
      </c>
      <c r="P40" s="13"/>
      <c r="Q40" s="14" t="str">
        <f t="shared" si="5"/>
        <v/>
      </c>
      <c r="R40" s="14" t="str">
        <f t="shared" si="6"/>
        <v/>
      </c>
      <c r="S40" s="9"/>
      <c r="T40" s="12"/>
      <c r="U40" s="8"/>
      <c r="V40" s="9"/>
      <c r="W40" s="14" t="str">
        <f t="shared" si="7"/>
        <v/>
      </c>
      <c r="X40" s="7">
        <f t="shared" ca="1" si="8"/>
        <v>0</v>
      </c>
      <c r="Y40" s="9"/>
    </row>
    <row r="41" spans="1:25" x14ac:dyDescent="0.3">
      <c r="A41" s="7" t="str">
        <f t="shared" si="0"/>
        <v/>
      </c>
      <c r="B41" s="7" t="str">
        <f t="shared" si="1"/>
        <v/>
      </c>
      <c r="C41" s="7" t="str">
        <f t="shared" si="2"/>
        <v/>
      </c>
      <c r="D41" s="7" t="str">
        <f t="shared" si="3"/>
        <v/>
      </c>
      <c r="E41" s="8"/>
      <c r="F41" s="8"/>
      <c r="G41" s="8"/>
      <c r="H41" s="9"/>
      <c r="I41" s="10"/>
      <c r="J41" s="9"/>
      <c r="K41" s="11" t="str">
        <f>IF($J41="","",IFERROR(VLOOKUP($J41,Listas!$F$4:$G$10,2,FALSE),""))</f>
        <v/>
      </c>
      <c r="L41" s="9"/>
      <c r="M41" s="12"/>
      <c r="N41" s="13"/>
      <c r="O41" s="14" t="str">
        <f t="shared" si="4"/>
        <v/>
      </c>
      <c r="P41" s="13"/>
      <c r="Q41" s="14" t="str">
        <f t="shared" si="5"/>
        <v/>
      </c>
      <c r="R41" s="14" t="str">
        <f t="shared" si="6"/>
        <v/>
      </c>
      <c r="S41" s="9"/>
      <c r="T41" s="12"/>
      <c r="U41" s="8"/>
      <c r="V41" s="9"/>
      <c r="W41" s="14" t="str">
        <f t="shared" si="7"/>
        <v/>
      </c>
      <c r="X41" s="7">
        <f t="shared" ca="1" si="8"/>
        <v>0</v>
      </c>
      <c r="Y41" s="9"/>
    </row>
    <row r="42" spans="1:25" x14ac:dyDescent="0.3">
      <c r="A42" s="7" t="str">
        <f t="shared" si="0"/>
        <v/>
      </c>
      <c r="B42" s="7" t="str">
        <f t="shared" si="1"/>
        <v/>
      </c>
      <c r="C42" s="7" t="str">
        <f t="shared" si="2"/>
        <v/>
      </c>
      <c r="D42" s="7" t="str">
        <f t="shared" si="3"/>
        <v/>
      </c>
      <c r="E42" s="8"/>
      <c r="F42" s="8"/>
      <c r="G42" s="8"/>
      <c r="H42" s="9"/>
      <c r="I42" s="10"/>
      <c r="J42" s="9"/>
      <c r="K42" s="11" t="str">
        <f>IF($J42="","",IFERROR(VLOOKUP($J42,Listas!$F$4:$G$10,2,FALSE),""))</f>
        <v/>
      </c>
      <c r="L42" s="9"/>
      <c r="M42" s="12"/>
      <c r="N42" s="13"/>
      <c r="O42" s="14" t="str">
        <f t="shared" si="4"/>
        <v/>
      </c>
      <c r="P42" s="13"/>
      <c r="Q42" s="14" t="str">
        <f t="shared" si="5"/>
        <v/>
      </c>
      <c r="R42" s="14" t="str">
        <f t="shared" si="6"/>
        <v/>
      </c>
      <c r="S42" s="9"/>
      <c r="T42" s="12"/>
      <c r="U42" s="8"/>
      <c r="V42" s="9"/>
      <c r="W42" s="14" t="str">
        <f t="shared" si="7"/>
        <v/>
      </c>
      <c r="X42" s="7">
        <f t="shared" ca="1" si="8"/>
        <v>0</v>
      </c>
      <c r="Y42" s="9"/>
    </row>
    <row r="43" spans="1:25" x14ac:dyDescent="0.3">
      <c r="A43" s="7" t="str">
        <f t="shared" si="0"/>
        <v/>
      </c>
      <c r="B43" s="7" t="str">
        <f t="shared" si="1"/>
        <v/>
      </c>
      <c r="C43" s="7" t="str">
        <f t="shared" si="2"/>
        <v/>
      </c>
      <c r="D43" s="7" t="str">
        <f t="shared" si="3"/>
        <v/>
      </c>
      <c r="E43" s="8"/>
      <c r="F43" s="8"/>
      <c r="G43" s="8"/>
      <c r="H43" s="9"/>
      <c r="I43" s="10"/>
      <c r="J43" s="9"/>
      <c r="K43" s="11" t="str">
        <f>IF($J43="","",IFERROR(VLOOKUP($J43,Listas!$F$4:$G$10,2,FALSE),""))</f>
        <v/>
      </c>
      <c r="L43" s="9"/>
      <c r="M43" s="12"/>
      <c r="N43" s="13"/>
      <c r="O43" s="14" t="str">
        <f t="shared" si="4"/>
        <v/>
      </c>
      <c r="P43" s="13"/>
      <c r="Q43" s="14" t="str">
        <f t="shared" si="5"/>
        <v/>
      </c>
      <c r="R43" s="14" t="str">
        <f t="shared" si="6"/>
        <v/>
      </c>
      <c r="S43" s="9"/>
      <c r="T43" s="12"/>
      <c r="U43" s="8"/>
      <c r="V43" s="9"/>
      <c r="W43" s="14" t="str">
        <f t="shared" si="7"/>
        <v/>
      </c>
      <c r="X43" s="7">
        <f t="shared" ca="1" si="8"/>
        <v>0</v>
      </c>
      <c r="Y43" s="9"/>
    </row>
    <row r="44" spans="1:25" x14ac:dyDescent="0.3">
      <c r="A44" s="7" t="str">
        <f t="shared" si="0"/>
        <v/>
      </c>
      <c r="B44" s="7" t="str">
        <f t="shared" si="1"/>
        <v/>
      </c>
      <c r="C44" s="7" t="str">
        <f t="shared" si="2"/>
        <v/>
      </c>
      <c r="D44" s="7" t="str">
        <f t="shared" si="3"/>
        <v/>
      </c>
      <c r="E44" s="8"/>
      <c r="F44" s="8"/>
      <c r="G44" s="8"/>
      <c r="H44" s="9"/>
      <c r="I44" s="10"/>
      <c r="J44" s="9"/>
      <c r="K44" s="11" t="str">
        <f>IF($J44="","",IFERROR(VLOOKUP($J44,Listas!$F$4:$G$10,2,FALSE),""))</f>
        <v/>
      </c>
      <c r="L44" s="9"/>
      <c r="M44" s="12"/>
      <c r="N44" s="13"/>
      <c r="O44" s="14" t="str">
        <f t="shared" si="4"/>
        <v/>
      </c>
      <c r="P44" s="13"/>
      <c r="Q44" s="14" t="str">
        <f t="shared" si="5"/>
        <v/>
      </c>
      <c r="R44" s="14" t="str">
        <f t="shared" si="6"/>
        <v/>
      </c>
      <c r="S44" s="9"/>
      <c r="T44" s="12"/>
      <c r="U44" s="8"/>
      <c r="V44" s="9"/>
      <c r="W44" s="14" t="str">
        <f t="shared" si="7"/>
        <v/>
      </c>
      <c r="X44" s="7">
        <f t="shared" ca="1" si="8"/>
        <v>0</v>
      </c>
      <c r="Y44" s="9"/>
    </row>
    <row r="45" spans="1:25" x14ac:dyDescent="0.3">
      <c r="A45" s="7" t="str">
        <f t="shared" si="0"/>
        <v/>
      </c>
      <c r="B45" s="7" t="str">
        <f t="shared" si="1"/>
        <v/>
      </c>
      <c r="C45" s="7" t="str">
        <f t="shared" si="2"/>
        <v/>
      </c>
      <c r="D45" s="7" t="str">
        <f t="shared" si="3"/>
        <v/>
      </c>
      <c r="E45" s="8"/>
      <c r="F45" s="8"/>
      <c r="G45" s="8"/>
      <c r="H45" s="9"/>
      <c r="I45" s="10"/>
      <c r="J45" s="9"/>
      <c r="K45" s="11" t="str">
        <f>IF($J45="","",IFERROR(VLOOKUP($J45,Listas!$F$4:$G$10,2,FALSE),""))</f>
        <v/>
      </c>
      <c r="L45" s="9"/>
      <c r="M45" s="12"/>
      <c r="N45" s="13"/>
      <c r="O45" s="14" t="str">
        <f t="shared" si="4"/>
        <v/>
      </c>
      <c r="P45" s="13"/>
      <c r="Q45" s="14" t="str">
        <f t="shared" si="5"/>
        <v/>
      </c>
      <c r="R45" s="14" t="str">
        <f t="shared" si="6"/>
        <v/>
      </c>
      <c r="S45" s="9"/>
      <c r="T45" s="12"/>
      <c r="U45" s="8"/>
      <c r="V45" s="9"/>
      <c r="W45" s="14" t="str">
        <f t="shared" si="7"/>
        <v/>
      </c>
      <c r="X45" s="7">
        <f t="shared" ca="1" si="8"/>
        <v>0</v>
      </c>
      <c r="Y45" s="9"/>
    </row>
    <row r="46" spans="1:25" x14ac:dyDescent="0.3">
      <c r="A46" s="7" t="str">
        <f t="shared" si="0"/>
        <v/>
      </c>
      <c r="B46" s="7" t="str">
        <f t="shared" si="1"/>
        <v/>
      </c>
      <c r="C46" s="7" t="str">
        <f t="shared" si="2"/>
        <v/>
      </c>
      <c r="D46" s="7" t="str">
        <f t="shared" si="3"/>
        <v/>
      </c>
      <c r="E46" s="8"/>
      <c r="F46" s="8"/>
      <c r="G46" s="8"/>
      <c r="H46" s="9"/>
      <c r="I46" s="10"/>
      <c r="J46" s="9"/>
      <c r="K46" s="11" t="str">
        <f>IF($J46="","",IFERROR(VLOOKUP($J46,Listas!$F$4:$G$10,2,FALSE),""))</f>
        <v/>
      </c>
      <c r="L46" s="9"/>
      <c r="M46" s="12"/>
      <c r="N46" s="13"/>
      <c r="O46" s="14" t="str">
        <f t="shared" si="4"/>
        <v/>
      </c>
      <c r="P46" s="13"/>
      <c r="Q46" s="14" t="str">
        <f t="shared" si="5"/>
        <v/>
      </c>
      <c r="R46" s="14" t="str">
        <f t="shared" si="6"/>
        <v/>
      </c>
      <c r="S46" s="9"/>
      <c r="T46" s="12"/>
      <c r="U46" s="8"/>
      <c r="V46" s="9"/>
      <c r="W46" s="14" t="str">
        <f t="shared" si="7"/>
        <v/>
      </c>
      <c r="X46" s="7">
        <f t="shared" ca="1" si="8"/>
        <v>0</v>
      </c>
      <c r="Y46" s="9"/>
    </row>
    <row r="47" spans="1:25" x14ac:dyDescent="0.3">
      <c r="A47" s="7" t="str">
        <f t="shared" si="0"/>
        <v/>
      </c>
      <c r="B47" s="7" t="str">
        <f t="shared" si="1"/>
        <v/>
      </c>
      <c r="C47" s="7" t="str">
        <f t="shared" si="2"/>
        <v/>
      </c>
      <c r="D47" s="7" t="str">
        <f t="shared" si="3"/>
        <v/>
      </c>
      <c r="E47" s="8"/>
      <c r="F47" s="8"/>
      <c r="G47" s="8"/>
      <c r="H47" s="9"/>
      <c r="I47" s="10"/>
      <c r="J47" s="9"/>
      <c r="K47" s="11" t="str">
        <f>IF($J47="","",IFERROR(VLOOKUP($J47,Listas!$F$4:$G$10,2,FALSE),""))</f>
        <v/>
      </c>
      <c r="L47" s="9"/>
      <c r="M47" s="12"/>
      <c r="N47" s="13"/>
      <c r="O47" s="14" t="str">
        <f t="shared" si="4"/>
        <v/>
      </c>
      <c r="P47" s="13"/>
      <c r="Q47" s="14" t="str">
        <f t="shared" si="5"/>
        <v/>
      </c>
      <c r="R47" s="14" t="str">
        <f t="shared" si="6"/>
        <v/>
      </c>
      <c r="S47" s="9"/>
      <c r="T47" s="12"/>
      <c r="U47" s="8"/>
      <c r="V47" s="9"/>
      <c r="W47" s="14" t="str">
        <f t="shared" si="7"/>
        <v/>
      </c>
      <c r="X47" s="7">
        <f t="shared" ca="1" si="8"/>
        <v>0</v>
      </c>
      <c r="Y47" s="9"/>
    </row>
    <row r="48" spans="1:25" x14ac:dyDescent="0.3">
      <c r="A48" s="7" t="str">
        <f t="shared" si="0"/>
        <v/>
      </c>
      <c r="B48" s="7" t="str">
        <f t="shared" si="1"/>
        <v/>
      </c>
      <c r="C48" s="7" t="str">
        <f t="shared" si="2"/>
        <v/>
      </c>
      <c r="D48" s="7" t="str">
        <f t="shared" si="3"/>
        <v/>
      </c>
      <c r="E48" s="8"/>
      <c r="F48" s="8"/>
      <c r="G48" s="8"/>
      <c r="H48" s="9"/>
      <c r="I48" s="10"/>
      <c r="J48" s="9"/>
      <c r="K48" s="11" t="str">
        <f>IF($J48="","",IFERROR(VLOOKUP($J48,Listas!$F$4:$G$10,2,FALSE),""))</f>
        <v/>
      </c>
      <c r="L48" s="9"/>
      <c r="M48" s="12"/>
      <c r="N48" s="13"/>
      <c r="O48" s="14" t="str">
        <f t="shared" si="4"/>
        <v/>
      </c>
      <c r="P48" s="13"/>
      <c r="Q48" s="14" t="str">
        <f t="shared" si="5"/>
        <v/>
      </c>
      <c r="R48" s="14" t="str">
        <f t="shared" si="6"/>
        <v/>
      </c>
      <c r="S48" s="9"/>
      <c r="T48" s="12"/>
      <c r="U48" s="8"/>
      <c r="V48" s="9"/>
      <c r="W48" s="14" t="str">
        <f t="shared" si="7"/>
        <v/>
      </c>
      <c r="X48" s="7">
        <f t="shared" ca="1" si="8"/>
        <v>0</v>
      </c>
      <c r="Y48" s="9"/>
    </row>
    <row r="49" spans="1:25" x14ac:dyDescent="0.3">
      <c r="A49" s="7" t="str">
        <f t="shared" si="0"/>
        <v/>
      </c>
      <c r="B49" s="7" t="str">
        <f t="shared" si="1"/>
        <v/>
      </c>
      <c r="C49" s="7" t="str">
        <f t="shared" si="2"/>
        <v/>
      </c>
      <c r="D49" s="7" t="str">
        <f t="shared" si="3"/>
        <v/>
      </c>
      <c r="E49" s="8"/>
      <c r="F49" s="8"/>
      <c r="G49" s="8"/>
      <c r="H49" s="9"/>
      <c r="I49" s="10"/>
      <c r="J49" s="9"/>
      <c r="K49" s="11" t="str">
        <f>IF($J49="","",IFERROR(VLOOKUP($J49,Listas!$F$4:$G$10,2,FALSE),""))</f>
        <v/>
      </c>
      <c r="L49" s="9"/>
      <c r="M49" s="12"/>
      <c r="N49" s="13"/>
      <c r="O49" s="14" t="str">
        <f t="shared" si="4"/>
        <v/>
      </c>
      <c r="P49" s="13"/>
      <c r="Q49" s="14" t="str">
        <f t="shared" si="5"/>
        <v/>
      </c>
      <c r="R49" s="14" t="str">
        <f t="shared" si="6"/>
        <v/>
      </c>
      <c r="S49" s="9"/>
      <c r="T49" s="12"/>
      <c r="U49" s="8"/>
      <c r="V49" s="9"/>
      <c r="W49" s="14" t="str">
        <f t="shared" si="7"/>
        <v/>
      </c>
      <c r="X49" s="7">
        <f t="shared" ca="1" si="8"/>
        <v>0</v>
      </c>
      <c r="Y49" s="9"/>
    </row>
    <row r="50" spans="1:25" x14ac:dyDescent="0.3">
      <c r="A50" s="7" t="str">
        <f t="shared" si="0"/>
        <v/>
      </c>
      <c r="B50" s="7" t="str">
        <f t="shared" si="1"/>
        <v/>
      </c>
      <c r="C50" s="7" t="str">
        <f t="shared" si="2"/>
        <v/>
      </c>
      <c r="D50" s="7" t="str">
        <f t="shared" si="3"/>
        <v/>
      </c>
      <c r="E50" s="8"/>
      <c r="F50" s="8"/>
      <c r="G50" s="8"/>
      <c r="H50" s="9"/>
      <c r="I50" s="10"/>
      <c r="J50" s="9"/>
      <c r="K50" s="11" t="str">
        <f>IF($J50="","",IFERROR(VLOOKUP($J50,Listas!$F$4:$G$10,2,FALSE),""))</f>
        <v/>
      </c>
      <c r="L50" s="9"/>
      <c r="M50" s="12"/>
      <c r="N50" s="13"/>
      <c r="O50" s="14" t="str">
        <f t="shared" si="4"/>
        <v/>
      </c>
      <c r="P50" s="13"/>
      <c r="Q50" s="14" t="str">
        <f t="shared" si="5"/>
        <v/>
      </c>
      <c r="R50" s="14" t="str">
        <f t="shared" si="6"/>
        <v/>
      </c>
      <c r="S50" s="9"/>
      <c r="T50" s="12"/>
      <c r="U50" s="8"/>
      <c r="V50" s="9"/>
      <c r="W50" s="14" t="str">
        <f t="shared" si="7"/>
        <v/>
      </c>
      <c r="X50" s="7">
        <f t="shared" ca="1" si="8"/>
        <v>0</v>
      </c>
      <c r="Y50" s="9"/>
    </row>
    <row r="51" spans="1:25" x14ac:dyDescent="0.3">
      <c r="A51" s="7" t="str">
        <f t="shared" si="0"/>
        <v/>
      </c>
      <c r="B51" s="7" t="str">
        <f t="shared" si="1"/>
        <v/>
      </c>
      <c r="C51" s="7" t="str">
        <f t="shared" si="2"/>
        <v/>
      </c>
      <c r="D51" s="7" t="str">
        <f t="shared" si="3"/>
        <v/>
      </c>
      <c r="E51" s="8"/>
      <c r="F51" s="8"/>
      <c r="G51" s="8"/>
      <c r="H51" s="9"/>
      <c r="I51" s="10"/>
      <c r="J51" s="9"/>
      <c r="K51" s="11" t="str">
        <f>IF($J51="","",IFERROR(VLOOKUP($J51,Listas!$F$4:$G$10,2,FALSE),""))</f>
        <v/>
      </c>
      <c r="L51" s="9"/>
      <c r="M51" s="12"/>
      <c r="N51" s="13"/>
      <c r="O51" s="14" t="str">
        <f t="shared" si="4"/>
        <v/>
      </c>
      <c r="P51" s="13"/>
      <c r="Q51" s="14" t="str">
        <f t="shared" si="5"/>
        <v/>
      </c>
      <c r="R51" s="14" t="str">
        <f t="shared" si="6"/>
        <v/>
      </c>
      <c r="S51" s="9"/>
      <c r="T51" s="12"/>
      <c r="U51" s="8"/>
      <c r="V51" s="9"/>
      <c r="W51" s="14" t="str">
        <f t="shared" si="7"/>
        <v/>
      </c>
      <c r="X51" s="7">
        <f t="shared" ca="1" si="8"/>
        <v>0</v>
      </c>
      <c r="Y51" s="9"/>
    </row>
    <row r="52" spans="1:25" x14ac:dyDescent="0.3">
      <c r="A52" s="7" t="str">
        <f t="shared" si="0"/>
        <v/>
      </c>
      <c r="B52" s="7" t="str">
        <f t="shared" si="1"/>
        <v/>
      </c>
      <c r="C52" s="7" t="str">
        <f t="shared" si="2"/>
        <v/>
      </c>
      <c r="D52" s="7" t="str">
        <f t="shared" si="3"/>
        <v/>
      </c>
      <c r="E52" s="8"/>
      <c r="F52" s="8"/>
      <c r="G52" s="8"/>
      <c r="H52" s="9"/>
      <c r="I52" s="10"/>
      <c r="J52" s="9"/>
      <c r="K52" s="11" t="str">
        <f>IF($J52="","",IFERROR(VLOOKUP($J52,Listas!$F$4:$G$10,2,FALSE),""))</f>
        <v/>
      </c>
      <c r="L52" s="9"/>
      <c r="M52" s="12"/>
      <c r="N52" s="13"/>
      <c r="O52" s="14" t="str">
        <f t="shared" si="4"/>
        <v/>
      </c>
      <c r="P52" s="13"/>
      <c r="Q52" s="14" t="str">
        <f t="shared" si="5"/>
        <v/>
      </c>
      <c r="R52" s="14" t="str">
        <f t="shared" si="6"/>
        <v/>
      </c>
      <c r="S52" s="9"/>
      <c r="T52" s="12"/>
      <c r="U52" s="8"/>
      <c r="V52" s="9"/>
      <c r="W52" s="14" t="str">
        <f t="shared" si="7"/>
        <v/>
      </c>
      <c r="X52" s="7">
        <f t="shared" ca="1" si="8"/>
        <v>0</v>
      </c>
      <c r="Y52" s="9"/>
    </row>
    <row r="53" spans="1:25" x14ac:dyDescent="0.3">
      <c r="A53" s="7" t="str">
        <f t="shared" si="0"/>
        <v/>
      </c>
      <c r="B53" s="7" t="str">
        <f t="shared" si="1"/>
        <v/>
      </c>
      <c r="C53" s="7" t="str">
        <f t="shared" si="2"/>
        <v/>
      </c>
      <c r="D53" s="7" t="str">
        <f t="shared" si="3"/>
        <v/>
      </c>
      <c r="E53" s="8"/>
      <c r="F53" s="8"/>
      <c r="G53" s="8"/>
      <c r="H53" s="9"/>
      <c r="I53" s="10"/>
      <c r="J53" s="9"/>
      <c r="K53" s="11" t="str">
        <f>IF($J53="","",IFERROR(VLOOKUP($J53,Listas!$F$4:$G$10,2,FALSE),""))</f>
        <v/>
      </c>
      <c r="L53" s="9"/>
      <c r="M53" s="12"/>
      <c r="N53" s="13"/>
      <c r="O53" s="14" t="str">
        <f t="shared" si="4"/>
        <v/>
      </c>
      <c r="P53" s="13"/>
      <c r="Q53" s="14" t="str">
        <f t="shared" si="5"/>
        <v/>
      </c>
      <c r="R53" s="14" t="str">
        <f t="shared" si="6"/>
        <v/>
      </c>
      <c r="S53" s="9"/>
      <c r="T53" s="12"/>
      <c r="U53" s="8"/>
      <c r="V53" s="9"/>
      <c r="W53" s="14" t="str">
        <f t="shared" si="7"/>
        <v/>
      </c>
      <c r="X53" s="7">
        <f t="shared" ca="1" si="8"/>
        <v>0</v>
      </c>
      <c r="Y53" s="9"/>
    </row>
    <row r="54" spans="1:25" x14ac:dyDescent="0.3">
      <c r="A54" s="7" t="str">
        <f t="shared" si="0"/>
        <v/>
      </c>
      <c r="B54" s="7" t="str">
        <f t="shared" si="1"/>
        <v/>
      </c>
      <c r="C54" s="7" t="str">
        <f t="shared" si="2"/>
        <v/>
      </c>
      <c r="D54" s="7" t="str">
        <f t="shared" si="3"/>
        <v/>
      </c>
      <c r="E54" s="8"/>
      <c r="F54" s="8"/>
      <c r="G54" s="8"/>
      <c r="H54" s="9"/>
      <c r="I54" s="10"/>
      <c r="J54" s="9"/>
      <c r="K54" s="11" t="str">
        <f>IF($J54="","",IFERROR(VLOOKUP($J54,Listas!$F$4:$G$10,2,FALSE),""))</f>
        <v/>
      </c>
      <c r="L54" s="9"/>
      <c r="M54" s="12"/>
      <c r="N54" s="13"/>
      <c r="O54" s="14" t="str">
        <f t="shared" si="4"/>
        <v/>
      </c>
      <c r="P54" s="13"/>
      <c r="Q54" s="14" t="str">
        <f t="shared" si="5"/>
        <v/>
      </c>
      <c r="R54" s="14" t="str">
        <f t="shared" si="6"/>
        <v/>
      </c>
      <c r="S54" s="9"/>
      <c r="T54" s="12"/>
      <c r="U54" s="8"/>
      <c r="V54" s="9"/>
      <c r="W54" s="14" t="str">
        <f t="shared" si="7"/>
        <v/>
      </c>
      <c r="X54" s="7">
        <f t="shared" ca="1" si="8"/>
        <v>0</v>
      </c>
      <c r="Y54" s="9"/>
    </row>
    <row r="55" spans="1:25" x14ac:dyDescent="0.3">
      <c r="A55" s="7" t="str">
        <f t="shared" si="0"/>
        <v/>
      </c>
      <c r="B55" s="7" t="str">
        <f t="shared" si="1"/>
        <v/>
      </c>
      <c r="C55" s="7" t="str">
        <f t="shared" si="2"/>
        <v/>
      </c>
      <c r="D55" s="7" t="str">
        <f t="shared" si="3"/>
        <v/>
      </c>
      <c r="E55" s="8"/>
      <c r="F55" s="8"/>
      <c r="G55" s="8"/>
      <c r="H55" s="9"/>
      <c r="I55" s="10"/>
      <c r="J55" s="9"/>
      <c r="K55" s="11" t="str">
        <f>IF($J55="","",IFERROR(VLOOKUP($J55,Listas!$F$4:$G$10,2,FALSE),""))</f>
        <v/>
      </c>
      <c r="L55" s="9"/>
      <c r="M55" s="12"/>
      <c r="N55" s="13"/>
      <c r="O55" s="14" t="str">
        <f t="shared" si="4"/>
        <v/>
      </c>
      <c r="P55" s="13"/>
      <c r="Q55" s="14" t="str">
        <f t="shared" si="5"/>
        <v/>
      </c>
      <c r="R55" s="14" t="str">
        <f t="shared" si="6"/>
        <v/>
      </c>
      <c r="S55" s="9"/>
      <c r="T55" s="12"/>
      <c r="U55" s="8"/>
      <c r="V55" s="9"/>
      <c r="W55" s="14" t="str">
        <f t="shared" si="7"/>
        <v/>
      </c>
      <c r="X55" s="7">
        <f t="shared" ca="1" si="8"/>
        <v>0</v>
      </c>
      <c r="Y55" s="9"/>
    </row>
    <row r="56" spans="1:25" x14ac:dyDescent="0.3">
      <c r="A56" s="7" t="str">
        <f t="shared" si="0"/>
        <v/>
      </c>
      <c r="B56" s="7" t="str">
        <f t="shared" si="1"/>
        <v/>
      </c>
      <c r="C56" s="7" t="str">
        <f t="shared" si="2"/>
        <v/>
      </c>
      <c r="D56" s="7" t="str">
        <f t="shared" si="3"/>
        <v/>
      </c>
      <c r="E56" s="8"/>
      <c r="F56" s="8"/>
      <c r="G56" s="8"/>
      <c r="H56" s="9"/>
      <c r="I56" s="10"/>
      <c r="J56" s="9"/>
      <c r="K56" s="11" t="str">
        <f>IF($J56="","",IFERROR(VLOOKUP($J56,Listas!$F$4:$G$10,2,FALSE),""))</f>
        <v/>
      </c>
      <c r="L56" s="9"/>
      <c r="M56" s="12"/>
      <c r="N56" s="13"/>
      <c r="O56" s="14" t="str">
        <f t="shared" si="4"/>
        <v/>
      </c>
      <c r="P56" s="13"/>
      <c r="Q56" s="14" t="str">
        <f t="shared" si="5"/>
        <v/>
      </c>
      <c r="R56" s="14" t="str">
        <f t="shared" si="6"/>
        <v/>
      </c>
      <c r="S56" s="9"/>
      <c r="T56" s="12"/>
      <c r="U56" s="8"/>
      <c r="V56" s="9"/>
      <c r="W56" s="14" t="str">
        <f t="shared" si="7"/>
        <v/>
      </c>
      <c r="X56" s="7">
        <f t="shared" ca="1" si="8"/>
        <v>0</v>
      </c>
      <c r="Y56" s="9"/>
    </row>
    <row r="57" spans="1:25" x14ac:dyDescent="0.3">
      <c r="A57" s="7" t="str">
        <f t="shared" si="0"/>
        <v/>
      </c>
      <c r="B57" s="7" t="str">
        <f t="shared" si="1"/>
        <v/>
      </c>
      <c r="C57" s="7" t="str">
        <f t="shared" si="2"/>
        <v/>
      </c>
      <c r="D57" s="7" t="str">
        <f t="shared" si="3"/>
        <v/>
      </c>
      <c r="E57" s="8"/>
      <c r="F57" s="8"/>
      <c r="G57" s="8"/>
      <c r="H57" s="9"/>
      <c r="I57" s="10"/>
      <c r="J57" s="9"/>
      <c r="K57" s="11" t="str">
        <f>IF($J57="","",IFERROR(VLOOKUP($J57,Listas!$F$4:$G$10,2,FALSE),""))</f>
        <v/>
      </c>
      <c r="L57" s="9"/>
      <c r="M57" s="12"/>
      <c r="N57" s="13"/>
      <c r="O57" s="14" t="str">
        <f t="shared" si="4"/>
        <v/>
      </c>
      <c r="P57" s="13"/>
      <c r="Q57" s="14" t="str">
        <f t="shared" si="5"/>
        <v/>
      </c>
      <c r="R57" s="14" t="str">
        <f t="shared" si="6"/>
        <v/>
      </c>
      <c r="S57" s="9"/>
      <c r="T57" s="12"/>
      <c r="U57" s="8"/>
      <c r="V57" s="9"/>
      <c r="W57" s="14" t="str">
        <f t="shared" si="7"/>
        <v/>
      </c>
      <c r="X57" s="7">
        <f t="shared" ca="1" si="8"/>
        <v>0</v>
      </c>
      <c r="Y57" s="9"/>
    </row>
    <row r="58" spans="1:25" x14ac:dyDescent="0.3">
      <c r="A58" s="7" t="str">
        <f t="shared" si="0"/>
        <v/>
      </c>
      <c r="B58" s="7" t="str">
        <f t="shared" si="1"/>
        <v/>
      </c>
      <c r="C58" s="7" t="str">
        <f t="shared" si="2"/>
        <v/>
      </c>
      <c r="D58" s="7" t="str">
        <f t="shared" si="3"/>
        <v/>
      </c>
      <c r="E58" s="8"/>
      <c r="F58" s="8"/>
      <c r="G58" s="8"/>
      <c r="H58" s="9"/>
      <c r="I58" s="10"/>
      <c r="J58" s="9"/>
      <c r="K58" s="11" t="str">
        <f>IF($J58="","",IFERROR(VLOOKUP($J58,Listas!$F$4:$G$10,2,FALSE),""))</f>
        <v/>
      </c>
      <c r="L58" s="9"/>
      <c r="M58" s="12"/>
      <c r="N58" s="13"/>
      <c r="O58" s="14" t="str">
        <f t="shared" si="4"/>
        <v/>
      </c>
      <c r="P58" s="13"/>
      <c r="Q58" s="14" t="str">
        <f t="shared" si="5"/>
        <v/>
      </c>
      <c r="R58" s="14" t="str">
        <f t="shared" si="6"/>
        <v/>
      </c>
      <c r="S58" s="9"/>
      <c r="T58" s="12"/>
      <c r="U58" s="8"/>
      <c r="V58" s="9"/>
      <c r="W58" s="14" t="str">
        <f t="shared" si="7"/>
        <v/>
      </c>
      <c r="X58" s="7">
        <f t="shared" ca="1" si="8"/>
        <v>0</v>
      </c>
      <c r="Y58" s="9"/>
    </row>
    <row r="59" spans="1:25" x14ac:dyDescent="0.3">
      <c r="A59" s="7" t="str">
        <f t="shared" si="0"/>
        <v/>
      </c>
      <c r="B59" s="7" t="str">
        <f t="shared" si="1"/>
        <v/>
      </c>
      <c r="C59" s="7" t="str">
        <f t="shared" si="2"/>
        <v/>
      </c>
      <c r="D59" s="7" t="str">
        <f t="shared" si="3"/>
        <v/>
      </c>
      <c r="E59" s="8"/>
      <c r="F59" s="8"/>
      <c r="G59" s="8"/>
      <c r="H59" s="9"/>
      <c r="I59" s="10"/>
      <c r="J59" s="9"/>
      <c r="K59" s="11" t="str">
        <f>IF($J59="","",IFERROR(VLOOKUP($J59,Listas!$F$4:$G$10,2,FALSE),""))</f>
        <v/>
      </c>
      <c r="L59" s="9"/>
      <c r="M59" s="12"/>
      <c r="N59" s="13"/>
      <c r="O59" s="14" t="str">
        <f t="shared" si="4"/>
        <v/>
      </c>
      <c r="P59" s="13"/>
      <c r="Q59" s="14" t="str">
        <f t="shared" si="5"/>
        <v/>
      </c>
      <c r="R59" s="14" t="str">
        <f t="shared" si="6"/>
        <v/>
      </c>
      <c r="S59" s="9"/>
      <c r="T59" s="12"/>
      <c r="U59" s="8"/>
      <c r="V59" s="9"/>
      <c r="W59" s="14" t="str">
        <f t="shared" si="7"/>
        <v/>
      </c>
      <c r="X59" s="7">
        <f t="shared" ca="1" si="8"/>
        <v>0</v>
      </c>
      <c r="Y59" s="9"/>
    </row>
    <row r="60" spans="1:25" x14ac:dyDescent="0.3">
      <c r="A60" s="7" t="str">
        <f t="shared" si="0"/>
        <v/>
      </c>
      <c r="B60" s="7" t="str">
        <f t="shared" si="1"/>
        <v/>
      </c>
      <c r="C60" s="7" t="str">
        <f t="shared" si="2"/>
        <v/>
      </c>
      <c r="D60" s="7" t="str">
        <f t="shared" si="3"/>
        <v/>
      </c>
      <c r="E60" s="8"/>
      <c r="F60" s="8"/>
      <c r="G60" s="8"/>
      <c r="H60" s="9"/>
      <c r="I60" s="10"/>
      <c r="J60" s="9"/>
      <c r="K60" s="11" t="str">
        <f>IF($J60="","",IFERROR(VLOOKUP($J60,Listas!$F$4:$G$10,2,FALSE),""))</f>
        <v/>
      </c>
      <c r="L60" s="9"/>
      <c r="M60" s="12"/>
      <c r="N60" s="13"/>
      <c r="O60" s="14" t="str">
        <f t="shared" si="4"/>
        <v/>
      </c>
      <c r="P60" s="13"/>
      <c r="Q60" s="14" t="str">
        <f t="shared" si="5"/>
        <v/>
      </c>
      <c r="R60" s="14" t="str">
        <f t="shared" si="6"/>
        <v/>
      </c>
      <c r="S60" s="9"/>
      <c r="T60" s="12"/>
      <c r="U60" s="8"/>
      <c r="V60" s="9"/>
      <c r="W60" s="14" t="str">
        <f t="shared" si="7"/>
        <v/>
      </c>
      <c r="X60" s="7">
        <f t="shared" ca="1" si="8"/>
        <v>0</v>
      </c>
      <c r="Y60" s="9"/>
    </row>
    <row r="61" spans="1:25" x14ac:dyDescent="0.3">
      <c r="A61" s="7" t="str">
        <f t="shared" si="0"/>
        <v/>
      </c>
      <c r="B61" s="7" t="str">
        <f t="shared" si="1"/>
        <v/>
      </c>
      <c r="C61" s="7" t="str">
        <f t="shared" si="2"/>
        <v/>
      </c>
      <c r="D61" s="7" t="str">
        <f t="shared" si="3"/>
        <v/>
      </c>
      <c r="E61" s="8"/>
      <c r="F61" s="8"/>
      <c r="G61" s="8"/>
      <c r="H61" s="9"/>
      <c r="I61" s="10"/>
      <c r="J61" s="9"/>
      <c r="K61" s="11" t="str">
        <f>IF($J61="","",IFERROR(VLOOKUP($J61,Listas!$F$4:$G$10,2,FALSE),""))</f>
        <v/>
      </c>
      <c r="L61" s="9"/>
      <c r="M61" s="12"/>
      <c r="N61" s="13"/>
      <c r="O61" s="14" t="str">
        <f t="shared" si="4"/>
        <v/>
      </c>
      <c r="P61" s="13"/>
      <c r="Q61" s="14" t="str">
        <f t="shared" si="5"/>
        <v/>
      </c>
      <c r="R61" s="14" t="str">
        <f t="shared" si="6"/>
        <v/>
      </c>
      <c r="S61" s="9"/>
      <c r="T61" s="12"/>
      <c r="U61" s="8"/>
      <c r="V61" s="9"/>
      <c r="W61" s="14" t="str">
        <f t="shared" si="7"/>
        <v/>
      </c>
      <c r="X61" s="7">
        <f t="shared" ca="1" si="8"/>
        <v>0</v>
      </c>
      <c r="Y61" s="9"/>
    </row>
    <row r="62" spans="1:25" x14ac:dyDescent="0.3">
      <c r="A62" s="7" t="str">
        <f t="shared" si="0"/>
        <v/>
      </c>
      <c r="B62" s="7" t="str">
        <f t="shared" si="1"/>
        <v/>
      </c>
      <c r="C62" s="7" t="str">
        <f t="shared" si="2"/>
        <v/>
      </c>
      <c r="D62" s="7" t="str">
        <f t="shared" si="3"/>
        <v/>
      </c>
      <c r="E62" s="8"/>
      <c r="F62" s="8"/>
      <c r="G62" s="8"/>
      <c r="H62" s="9"/>
      <c r="I62" s="10"/>
      <c r="J62" s="9"/>
      <c r="K62" s="11" t="str">
        <f>IF($J62="","",IFERROR(VLOOKUP($J62,Listas!$F$4:$G$10,2,FALSE),""))</f>
        <v/>
      </c>
      <c r="L62" s="9"/>
      <c r="M62" s="12"/>
      <c r="N62" s="13"/>
      <c r="O62" s="14" t="str">
        <f t="shared" si="4"/>
        <v/>
      </c>
      <c r="P62" s="13"/>
      <c r="Q62" s="14" t="str">
        <f t="shared" si="5"/>
        <v/>
      </c>
      <c r="R62" s="14" t="str">
        <f t="shared" si="6"/>
        <v/>
      </c>
      <c r="S62" s="9"/>
      <c r="T62" s="12"/>
      <c r="U62" s="8"/>
      <c r="V62" s="9"/>
      <c r="W62" s="14" t="str">
        <f t="shared" si="7"/>
        <v/>
      </c>
      <c r="X62" s="7">
        <f t="shared" ca="1" si="8"/>
        <v>0</v>
      </c>
      <c r="Y62" s="9"/>
    </row>
    <row r="63" spans="1:25" x14ac:dyDescent="0.3">
      <c r="A63" s="7" t="str">
        <f t="shared" si="0"/>
        <v/>
      </c>
      <c r="B63" s="7" t="str">
        <f t="shared" si="1"/>
        <v/>
      </c>
      <c r="C63" s="7" t="str">
        <f t="shared" si="2"/>
        <v/>
      </c>
      <c r="D63" s="7" t="str">
        <f t="shared" si="3"/>
        <v/>
      </c>
      <c r="E63" s="8"/>
      <c r="F63" s="8"/>
      <c r="G63" s="8"/>
      <c r="H63" s="9"/>
      <c r="I63" s="10"/>
      <c r="J63" s="9"/>
      <c r="K63" s="11" t="str">
        <f>IF($J63="","",IFERROR(VLOOKUP($J63,Listas!$F$4:$G$10,2,FALSE),""))</f>
        <v/>
      </c>
      <c r="L63" s="9"/>
      <c r="M63" s="12"/>
      <c r="N63" s="13"/>
      <c r="O63" s="14" t="str">
        <f t="shared" si="4"/>
        <v/>
      </c>
      <c r="P63" s="13"/>
      <c r="Q63" s="14" t="str">
        <f t="shared" si="5"/>
        <v/>
      </c>
      <c r="R63" s="14" t="str">
        <f t="shared" si="6"/>
        <v/>
      </c>
      <c r="S63" s="9"/>
      <c r="T63" s="12"/>
      <c r="U63" s="8"/>
      <c r="V63" s="9"/>
      <c r="W63" s="14" t="str">
        <f t="shared" si="7"/>
        <v/>
      </c>
      <c r="X63" s="7">
        <f t="shared" ca="1" si="8"/>
        <v>0</v>
      </c>
      <c r="Y63" s="9"/>
    </row>
    <row r="64" spans="1:25" x14ac:dyDescent="0.3">
      <c r="A64" s="7" t="str">
        <f t="shared" si="0"/>
        <v/>
      </c>
      <c r="B64" s="7" t="str">
        <f t="shared" si="1"/>
        <v/>
      </c>
      <c r="C64" s="7" t="str">
        <f t="shared" si="2"/>
        <v/>
      </c>
      <c r="D64" s="7" t="str">
        <f t="shared" si="3"/>
        <v/>
      </c>
      <c r="E64" s="8"/>
      <c r="F64" s="8"/>
      <c r="G64" s="8"/>
      <c r="H64" s="9"/>
      <c r="I64" s="10"/>
      <c r="J64" s="9"/>
      <c r="K64" s="11" t="str">
        <f>IF($J64="","",IFERROR(VLOOKUP($J64,Listas!$F$4:$G$10,2,FALSE),""))</f>
        <v/>
      </c>
      <c r="L64" s="9"/>
      <c r="M64" s="12"/>
      <c r="N64" s="13"/>
      <c r="O64" s="14" t="str">
        <f t="shared" si="4"/>
        <v/>
      </c>
      <c r="P64" s="13"/>
      <c r="Q64" s="14" t="str">
        <f t="shared" si="5"/>
        <v/>
      </c>
      <c r="R64" s="14" t="str">
        <f t="shared" si="6"/>
        <v/>
      </c>
      <c r="S64" s="9"/>
      <c r="T64" s="12"/>
      <c r="U64" s="8"/>
      <c r="V64" s="9"/>
      <c r="W64" s="14" t="str">
        <f t="shared" si="7"/>
        <v/>
      </c>
      <c r="X64" s="7">
        <f t="shared" ca="1" si="8"/>
        <v>0</v>
      </c>
      <c r="Y64" s="9"/>
    </row>
    <row r="65" spans="1:25" x14ac:dyDescent="0.3">
      <c r="A65" s="7" t="str">
        <f t="shared" si="0"/>
        <v/>
      </c>
      <c r="B65" s="7" t="str">
        <f t="shared" si="1"/>
        <v/>
      </c>
      <c r="C65" s="7" t="str">
        <f t="shared" si="2"/>
        <v/>
      </c>
      <c r="D65" s="7" t="str">
        <f t="shared" si="3"/>
        <v/>
      </c>
      <c r="E65" s="8"/>
      <c r="F65" s="8"/>
      <c r="G65" s="8"/>
      <c r="H65" s="9"/>
      <c r="I65" s="10"/>
      <c r="J65" s="9"/>
      <c r="K65" s="11" t="str">
        <f>IF($J65="","",IFERROR(VLOOKUP($J65,Listas!$F$4:$G$10,2,FALSE),""))</f>
        <v/>
      </c>
      <c r="L65" s="9"/>
      <c r="M65" s="12"/>
      <c r="N65" s="13"/>
      <c r="O65" s="14" t="str">
        <f t="shared" si="4"/>
        <v/>
      </c>
      <c r="P65" s="13"/>
      <c r="Q65" s="14" t="str">
        <f t="shared" si="5"/>
        <v/>
      </c>
      <c r="R65" s="14" t="str">
        <f t="shared" si="6"/>
        <v/>
      </c>
      <c r="S65" s="9"/>
      <c r="T65" s="12"/>
      <c r="U65" s="8"/>
      <c r="V65" s="9"/>
      <c r="W65" s="14" t="str">
        <f t="shared" si="7"/>
        <v/>
      </c>
      <c r="X65" s="7">
        <f t="shared" ca="1" si="8"/>
        <v>0</v>
      </c>
      <c r="Y65" s="9"/>
    </row>
    <row r="66" spans="1:25" x14ac:dyDescent="0.3">
      <c r="A66" s="7" t="str">
        <f t="shared" si="0"/>
        <v/>
      </c>
      <c r="B66" s="7" t="str">
        <f t="shared" si="1"/>
        <v/>
      </c>
      <c r="C66" s="7" t="str">
        <f t="shared" si="2"/>
        <v/>
      </c>
      <c r="D66" s="7" t="str">
        <f t="shared" si="3"/>
        <v/>
      </c>
      <c r="E66" s="8"/>
      <c r="F66" s="8"/>
      <c r="G66" s="8"/>
      <c r="H66" s="9"/>
      <c r="I66" s="10"/>
      <c r="J66" s="9"/>
      <c r="K66" s="11" t="str">
        <f>IF($J66="","",IFERROR(VLOOKUP($J66,Listas!$F$4:$G$10,2,FALSE),""))</f>
        <v/>
      </c>
      <c r="L66" s="9"/>
      <c r="M66" s="12"/>
      <c r="N66" s="13"/>
      <c r="O66" s="14" t="str">
        <f t="shared" si="4"/>
        <v/>
      </c>
      <c r="P66" s="13"/>
      <c r="Q66" s="14" t="str">
        <f t="shared" si="5"/>
        <v/>
      </c>
      <c r="R66" s="14" t="str">
        <f t="shared" si="6"/>
        <v/>
      </c>
      <c r="S66" s="9"/>
      <c r="T66" s="12"/>
      <c r="U66" s="8"/>
      <c r="V66" s="9"/>
      <c r="W66" s="14" t="str">
        <f t="shared" si="7"/>
        <v/>
      </c>
      <c r="X66" s="7">
        <f t="shared" ca="1" si="8"/>
        <v>0</v>
      </c>
      <c r="Y66" s="9"/>
    </row>
    <row r="67" spans="1:25" x14ac:dyDescent="0.3">
      <c r="A67" s="7" t="str">
        <f t="shared" si="0"/>
        <v/>
      </c>
      <c r="B67" s="7" t="str">
        <f t="shared" si="1"/>
        <v/>
      </c>
      <c r="C67" s="7" t="str">
        <f t="shared" si="2"/>
        <v/>
      </c>
      <c r="D67" s="7" t="str">
        <f t="shared" si="3"/>
        <v/>
      </c>
      <c r="E67" s="8"/>
      <c r="F67" s="8"/>
      <c r="G67" s="8"/>
      <c r="H67" s="9"/>
      <c r="I67" s="10"/>
      <c r="J67" s="9"/>
      <c r="K67" s="11" t="str">
        <f>IF($J67="","",IFERROR(VLOOKUP($J67,Listas!$F$4:$G$10,2,FALSE),""))</f>
        <v/>
      </c>
      <c r="L67" s="9"/>
      <c r="M67" s="12"/>
      <c r="N67" s="13"/>
      <c r="O67" s="14" t="str">
        <f t="shared" si="4"/>
        <v/>
      </c>
      <c r="P67" s="13"/>
      <c r="Q67" s="14" t="str">
        <f t="shared" si="5"/>
        <v/>
      </c>
      <c r="R67" s="14" t="str">
        <f t="shared" si="6"/>
        <v/>
      </c>
      <c r="S67" s="9"/>
      <c r="T67" s="12"/>
      <c r="U67" s="8"/>
      <c r="V67" s="9"/>
      <c r="W67" s="14" t="str">
        <f t="shared" si="7"/>
        <v/>
      </c>
      <c r="X67" s="7">
        <f t="shared" ca="1" si="8"/>
        <v>0</v>
      </c>
      <c r="Y67" s="9"/>
    </row>
    <row r="68" spans="1:25" x14ac:dyDescent="0.3">
      <c r="A68" s="7" t="str">
        <f t="shared" si="0"/>
        <v/>
      </c>
      <c r="B68" s="7" t="str">
        <f t="shared" si="1"/>
        <v/>
      </c>
      <c r="C68" s="7" t="str">
        <f t="shared" si="2"/>
        <v/>
      </c>
      <c r="D68" s="7" t="str">
        <f t="shared" si="3"/>
        <v/>
      </c>
      <c r="E68" s="8"/>
      <c r="F68" s="8"/>
      <c r="G68" s="8"/>
      <c r="H68" s="9"/>
      <c r="I68" s="10"/>
      <c r="J68" s="9"/>
      <c r="K68" s="11" t="str">
        <f>IF($J68="","",IFERROR(VLOOKUP($J68,Listas!$F$4:$G$10,2,FALSE),""))</f>
        <v/>
      </c>
      <c r="L68" s="9"/>
      <c r="M68" s="12"/>
      <c r="N68" s="13"/>
      <c r="O68" s="14" t="str">
        <f t="shared" si="4"/>
        <v/>
      </c>
      <c r="P68" s="13"/>
      <c r="Q68" s="14" t="str">
        <f t="shared" si="5"/>
        <v/>
      </c>
      <c r="R68" s="14" t="str">
        <f t="shared" si="6"/>
        <v/>
      </c>
      <c r="S68" s="9"/>
      <c r="T68" s="12"/>
      <c r="U68" s="8"/>
      <c r="V68" s="9"/>
      <c r="W68" s="14" t="str">
        <f t="shared" si="7"/>
        <v/>
      </c>
      <c r="X68" s="7">
        <f t="shared" ca="1" si="8"/>
        <v>0</v>
      </c>
      <c r="Y68" s="9"/>
    </row>
    <row r="69" spans="1:25" x14ac:dyDescent="0.3">
      <c r="A69" s="7" t="str">
        <f t="shared" si="0"/>
        <v/>
      </c>
      <c r="B69" s="7" t="str">
        <f t="shared" si="1"/>
        <v/>
      </c>
      <c r="C69" s="7" t="str">
        <f t="shared" si="2"/>
        <v/>
      </c>
      <c r="D69" s="7" t="str">
        <f t="shared" si="3"/>
        <v/>
      </c>
      <c r="E69" s="8"/>
      <c r="F69" s="8"/>
      <c r="G69" s="8"/>
      <c r="H69" s="9"/>
      <c r="I69" s="10"/>
      <c r="J69" s="9"/>
      <c r="K69" s="11" t="str">
        <f>IF($J69="","",IFERROR(VLOOKUP($J69,Listas!$F$4:$G$10,2,FALSE),""))</f>
        <v/>
      </c>
      <c r="L69" s="9"/>
      <c r="M69" s="12"/>
      <c r="N69" s="13"/>
      <c r="O69" s="14" t="str">
        <f t="shared" si="4"/>
        <v/>
      </c>
      <c r="P69" s="13"/>
      <c r="Q69" s="14" t="str">
        <f t="shared" si="5"/>
        <v/>
      </c>
      <c r="R69" s="14" t="str">
        <f t="shared" si="6"/>
        <v/>
      </c>
      <c r="S69" s="9"/>
      <c r="T69" s="12"/>
      <c r="U69" s="8"/>
      <c r="V69" s="9"/>
      <c r="W69" s="14" t="str">
        <f t="shared" si="7"/>
        <v/>
      </c>
      <c r="X69" s="7">
        <f t="shared" ca="1" si="8"/>
        <v>0</v>
      </c>
      <c r="Y69" s="9"/>
    </row>
    <row r="70" spans="1:25" x14ac:dyDescent="0.3">
      <c r="A70" s="7" t="str">
        <f t="shared" si="0"/>
        <v/>
      </c>
      <c r="B70" s="7" t="str">
        <f t="shared" si="1"/>
        <v/>
      </c>
      <c r="C70" s="7" t="str">
        <f t="shared" si="2"/>
        <v/>
      </c>
      <c r="D70" s="7" t="str">
        <f t="shared" si="3"/>
        <v/>
      </c>
      <c r="E70" s="8"/>
      <c r="F70" s="8"/>
      <c r="G70" s="8"/>
      <c r="H70" s="9"/>
      <c r="I70" s="10"/>
      <c r="J70" s="9"/>
      <c r="K70" s="11" t="str">
        <f>IF($J70="","",IFERROR(VLOOKUP($J70,Listas!$F$4:$G$10,2,FALSE),""))</f>
        <v/>
      </c>
      <c r="L70" s="9"/>
      <c r="M70" s="12"/>
      <c r="N70" s="13"/>
      <c r="O70" s="14" t="str">
        <f t="shared" si="4"/>
        <v/>
      </c>
      <c r="P70" s="13"/>
      <c r="Q70" s="14" t="str">
        <f t="shared" si="5"/>
        <v/>
      </c>
      <c r="R70" s="14" t="str">
        <f t="shared" si="6"/>
        <v/>
      </c>
      <c r="S70" s="9"/>
      <c r="T70" s="12"/>
      <c r="U70" s="8"/>
      <c r="V70" s="9"/>
      <c r="W70" s="14" t="str">
        <f t="shared" si="7"/>
        <v/>
      </c>
      <c r="X70" s="7">
        <f t="shared" ca="1" si="8"/>
        <v>0</v>
      </c>
      <c r="Y70" s="9"/>
    </row>
    <row r="71" spans="1:25" x14ac:dyDescent="0.3">
      <c r="A71" s="7" t="str">
        <f t="shared" si="0"/>
        <v/>
      </c>
      <c r="B71" s="7" t="str">
        <f t="shared" si="1"/>
        <v/>
      </c>
      <c r="C71" s="7" t="str">
        <f t="shared" si="2"/>
        <v/>
      </c>
      <c r="D71" s="7" t="str">
        <f t="shared" si="3"/>
        <v/>
      </c>
      <c r="E71" s="8"/>
      <c r="F71" s="8"/>
      <c r="G71" s="8"/>
      <c r="H71" s="9"/>
      <c r="I71" s="10"/>
      <c r="J71" s="9"/>
      <c r="K71" s="11" t="str">
        <f>IF($J71="","",IFERROR(VLOOKUP($J71,Listas!$F$4:$G$10,2,FALSE),""))</f>
        <v/>
      </c>
      <c r="L71" s="9"/>
      <c r="M71" s="12"/>
      <c r="N71" s="13"/>
      <c r="O71" s="14" t="str">
        <f t="shared" si="4"/>
        <v/>
      </c>
      <c r="P71" s="13"/>
      <c r="Q71" s="14" t="str">
        <f t="shared" si="5"/>
        <v/>
      </c>
      <c r="R71" s="14" t="str">
        <f t="shared" si="6"/>
        <v/>
      </c>
      <c r="S71" s="9"/>
      <c r="T71" s="12"/>
      <c r="U71" s="8"/>
      <c r="V71" s="9"/>
      <c r="W71" s="14" t="str">
        <f t="shared" si="7"/>
        <v/>
      </c>
      <c r="X71" s="7">
        <f t="shared" ca="1" si="8"/>
        <v>0</v>
      </c>
      <c r="Y71" s="9"/>
    </row>
    <row r="72" spans="1:25" x14ac:dyDescent="0.3">
      <c r="A72" s="7" t="str">
        <f t="shared" ref="A72:A135" si="9">IF($E72="","",ROW()-7)</f>
        <v/>
      </c>
      <c r="B72" s="7" t="str">
        <f t="shared" ref="B72:B135" si="10">IF($E72="","",YEAR($E72))</f>
        <v/>
      </c>
      <c r="C72" s="7" t="str">
        <f t="shared" ref="C72:C135" si="11">IF($E72="","",MONTH($E72))</f>
        <v/>
      </c>
      <c r="D72" s="7" t="str">
        <f t="shared" ref="D72:D135" si="12">IF($E72="","",INT((MONTH($E72)-1)/3)+1)</f>
        <v/>
      </c>
      <c r="E72" s="8"/>
      <c r="F72" s="8"/>
      <c r="G72" s="8"/>
      <c r="H72" s="9"/>
      <c r="I72" s="10"/>
      <c r="J72" s="9"/>
      <c r="K72" s="11" t="str">
        <f>IF($J72="","",IFERROR(VLOOKUP($J72,Listas!$F$4:$G$10,2,FALSE),""))</f>
        <v/>
      </c>
      <c r="L72" s="9"/>
      <c r="M72" s="12"/>
      <c r="N72" s="13"/>
      <c r="O72" s="14" t="str">
        <f t="shared" ref="O72:O135" si="13">IF($M72="","",ROUND($M72*$N72,2))</f>
        <v/>
      </c>
      <c r="P72" s="13"/>
      <c r="Q72" s="14" t="str">
        <f t="shared" ref="Q72:Q135" si="14">IF($M72="","",ROUND($M72*$P72,2))</f>
        <v/>
      </c>
      <c r="R72" s="14" t="str">
        <f t="shared" ref="R72:R135" si="15">IF($M72="","",ROUND($M72+$O72-$Q72,2))</f>
        <v/>
      </c>
      <c r="S72" s="9"/>
      <c r="T72" s="12"/>
      <c r="U72" s="8"/>
      <c r="V72" s="9"/>
      <c r="W72" s="14" t="str">
        <f t="shared" ref="W72:W135" si="16">IF($S72="ANULADA",0,IF($R72="","",MAX($R72-IF($T72="",0,$T72),0)))</f>
        <v/>
      </c>
      <c r="X72" s="7">
        <f t="shared" ref="X72:X135" ca="1" si="17">IF(AND($S72&lt;&gt;"COBRADA",$S72&lt;&gt;"ANULADA",$G72&lt;&gt;"",TODAY()&gt;$G72,$W72&gt;0),TODAY()-$G72,0)</f>
        <v>0</v>
      </c>
      <c r="Y72" s="9"/>
    </row>
    <row r="73" spans="1:25" x14ac:dyDescent="0.3">
      <c r="A73" s="7" t="str">
        <f t="shared" si="9"/>
        <v/>
      </c>
      <c r="B73" s="7" t="str">
        <f t="shared" si="10"/>
        <v/>
      </c>
      <c r="C73" s="7" t="str">
        <f t="shared" si="11"/>
        <v/>
      </c>
      <c r="D73" s="7" t="str">
        <f t="shared" si="12"/>
        <v/>
      </c>
      <c r="E73" s="8"/>
      <c r="F73" s="8"/>
      <c r="G73" s="8"/>
      <c r="H73" s="9"/>
      <c r="I73" s="10"/>
      <c r="J73" s="9"/>
      <c r="K73" s="11" t="str">
        <f>IF($J73="","",IFERROR(VLOOKUP($J73,Listas!$F$4:$G$10,2,FALSE),""))</f>
        <v/>
      </c>
      <c r="L73" s="9"/>
      <c r="M73" s="12"/>
      <c r="N73" s="13"/>
      <c r="O73" s="14" t="str">
        <f t="shared" si="13"/>
        <v/>
      </c>
      <c r="P73" s="13"/>
      <c r="Q73" s="14" t="str">
        <f t="shared" si="14"/>
        <v/>
      </c>
      <c r="R73" s="14" t="str">
        <f t="shared" si="15"/>
        <v/>
      </c>
      <c r="S73" s="9"/>
      <c r="T73" s="12"/>
      <c r="U73" s="8"/>
      <c r="V73" s="9"/>
      <c r="W73" s="14" t="str">
        <f t="shared" si="16"/>
        <v/>
      </c>
      <c r="X73" s="7">
        <f t="shared" ca="1" si="17"/>
        <v>0</v>
      </c>
      <c r="Y73" s="9"/>
    </row>
    <row r="74" spans="1:25" x14ac:dyDescent="0.3">
      <c r="A74" s="7" t="str">
        <f t="shared" si="9"/>
        <v/>
      </c>
      <c r="B74" s="7" t="str">
        <f t="shared" si="10"/>
        <v/>
      </c>
      <c r="C74" s="7" t="str">
        <f t="shared" si="11"/>
        <v/>
      </c>
      <c r="D74" s="7" t="str">
        <f t="shared" si="12"/>
        <v/>
      </c>
      <c r="E74" s="8"/>
      <c r="F74" s="8"/>
      <c r="G74" s="8"/>
      <c r="H74" s="9"/>
      <c r="I74" s="10"/>
      <c r="J74" s="9"/>
      <c r="K74" s="11" t="str">
        <f>IF($J74="","",IFERROR(VLOOKUP($J74,Listas!$F$4:$G$10,2,FALSE),""))</f>
        <v/>
      </c>
      <c r="L74" s="9"/>
      <c r="M74" s="12"/>
      <c r="N74" s="13"/>
      <c r="O74" s="14" t="str">
        <f t="shared" si="13"/>
        <v/>
      </c>
      <c r="P74" s="13"/>
      <c r="Q74" s="14" t="str">
        <f t="shared" si="14"/>
        <v/>
      </c>
      <c r="R74" s="14" t="str">
        <f t="shared" si="15"/>
        <v/>
      </c>
      <c r="S74" s="9"/>
      <c r="T74" s="12"/>
      <c r="U74" s="8"/>
      <c r="V74" s="9"/>
      <c r="W74" s="14" t="str">
        <f t="shared" si="16"/>
        <v/>
      </c>
      <c r="X74" s="7">
        <f t="shared" ca="1" si="17"/>
        <v>0</v>
      </c>
      <c r="Y74" s="9"/>
    </row>
    <row r="75" spans="1:25" x14ac:dyDescent="0.3">
      <c r="A75" s="7" t="str">
        <f t="shared" si="9"/>
        <v/>
      </c>
      <c r="B75" s="7" t="str">
        <f t="shared" si="10"/>
        <v/>
      </c>
      <c r="C75" s="7" t="str">
        <f t="shared" si="11"/>
        <v/>
      </c>
      <c r="D75" s="7" t="str">
        <f t="shared" si="12"/>
        <v/>
      </c>
      <c r="E75" s="8"/>
      <c r="F75" s="8"/>
      <c r="G75" s="8"/>
      <c r="H75" s="9"/>
      <c r="I75" s="10"/>
      <c r="J75" s="9"/>
      <c r="K75" s="11" t="str">
        <f>IF($J75="","",IFERROR(VLOOKUP($J75,Listas!$F$4:$G$10,2,FALSE),""))</f>
        <v/>
      </c>
      <c r="L75" s="9"/>
      <c r="M75" s="12"/>
      <c r="N75" s="13"/>
      <c r="O75" s="14" t="str">
        <f t="shared" si="13"/>
        <v/>
      </c>
      <c r="P75" s="13"/>
      <c r="Q75" s="14" t="str">
        <f t="shared" si="14"/>
        <v/>
      </c>
      <c r="R75" s="14" t="str">
        <f t="shared" si="15"/>
        <v/>
      </c>
      <c r="S75" s="9"/>
      <c r="T75" s="12"/>
      <c r="U75" s="8"/>
      <c r="V75" s="9"/>
      <c r="W75" s="14" t="str">
        <f t="shared" si="16"/>
        <v/>
      </c>
      <c r="X75" s="7">
        <f t="shared" ca="1" si="17"/>
        <v>0</v>
      </c>
      <c r="Y75" s="9"/>
    </row>
    <row r="76" spans="1:25" x14ac:dyDescent="0.3">
      <c r="A76" s="7" t="str">
        <f t="shared" si="9"/>
        <v/>
      </c>
      <c r="B76" s="7" t="str">
        <f t="shared" si="10"/>
        <v/>
      </c>
      <c r="C76" s="7" t="str">
        <f t="shared" si="11"/>
        <v/>
      </c>
      <c r="D76" s="7" t="str">
        <f t="shared" si="12"/>
        <v/>
      </c>
      <c r="E76" s="8"/>
      <c r="F76" s="8"/>
      <c r="G76" s="8"/>
      <c r="H76" s="9"/>
      <c r="I76" s="10"/>
      <c r="J76" s="9"/>
      <c r="K76" s="11" t="str">
        <f>IF($J76="","",IFERROR(VLOOKUP($J76,Listas!$F$4:$G$10,2,FALSE),""))</f>
        <v/>
      </c>
      <c r="L76" s="9"/>
      <c r="M76" s="12"/>
      <c r="N76" s="13"/>
      <c r="O76" s="14" t="str">
        <f t="shared" si="13"/>
        <v/>
      </c>
      <c r="P76" s="13"/>
      <c r="Q76" s="14" t="str">
        <f t="shared" si="14"/>
        <v/>
      </c>
      <c r="R76" s="14" t="str">
        <f t="shared" si="15"/>
        <v/>
      </c>
      <c r="S76" s="9"/>
      <c r="T76" s="12"/>
      <c r="U76" s="8"/>
      <c r="V76" s="9"/>
      <c r="W76" s="14" t="str">
        <f t="shared" si="16"/>
        <v/>
      </c>
      <c r="X76" s="7">
        <f t="shared" ca="1" si="17"/>
        <v>0</v>
      </c>
      <c r="Y76" s="9"/>
    </row>
    <row r="77" spans="1:25" x14ac:dyDescent="0.3">
      <c r="A77" s="7" t="str">
        <f t="shared" si="9"/>
        <v/>
      </c>
      <c r="B77" s="7" t="str">
        <f t="shared" si="10"/>
        <v/>
      </c>
      <c r="C77" s="7" t="str">
        <f t="shared" si="11"/>
        <v/>
      </c>
      <c r="D77" s="7" t="str">
        <f t="shared" si="12"/>
        <v/>
      </c>
      <c r="E77" s="8"/>
      <c r="F77" s="8"/>
      <c r="G77" s="8"/>
      <c r="H77" s="9"/>
      <c r="I77" s="10"/>
      <c r="J77" s="9"/>
      <c r="K77" s="11" t="str">
        <f>IF($J77="","",IFERROR(VLOOKUP($J77,Listas!$F$4:$G$10,2,FALSE),""))</f>
        <v/>
      </c>
      <c r="L77" s="9"/>
      <c r="M77" s="12"/>
      <c r="N77" s="13"/>
      <c r="O77" s="14" t="str">
        <f t="shared" si="13"/>
        <v/>
      </c>
      <c r="P77" s="13"/>
      <c r="Q77" s="14" t="str">
        <f t="shared" si="14"/>
        <v/>
      </c>
      <c r="R77" s="14" t="str">
        <f t="shared" si="15"/>
        <v/>
      </c>
      <c r="S77" s="9"/>
      <c r="T77" s="12"/>
      <c r="U77" s="8"/>
      <c r="V77" s="9"/>
      <c r="W77" s="14" t="str">
        <f t="shared" si="16"/>
        <v/>
      </c>
      <c r="X77" s="7">
        <f t="shared" ca="1" si="17"/>
        <v>0</v>
      </c>
      <c r="Y77" s="9"/>
    </row>
    <row r="78" spans="1:25" x14ac:dyDescent="0.3">
      <c r="A78" s="7" t="str">
        <f t="shared" si="9"/>
        <v/>
      </c>
      <c r="B78" s="7" t="str">
        <f t="shared" si="10"/>
        <v/>
      </c>
      <c r="C78" s="7" t="str">
        <f t="shared" si="11"/>
        <v/>
      </c>
      <c r="D78" s="7" t="str">
        <f t="shared" si="12"/>
        <v/>
      </c>
      <c r="E78" s="8"/>
      <c r="F78" s="8"/>
      <c r="G78" s="8"/>
      <c r="H78" s="9"/>
      <c r="I78" s="10"/>
      <c r="J78" s="9"/>
      <c r="K78" s="11" t="str">
        <f>IF($J78="","",IFERROR(VLOOKUP($J78,Listas!$F$4:$G$10,2,FALSE),""))</f>
        <v/>
      </c>
      <c r="L78" s="9"/>
      <c r="M78" s="12"/>
      <c r="N78" s="13"/>
      <c r="O78" s="14" t="str">
        <f t="shared" si="13"/>
        <v/>
      </c>
      <c r="P78" s="13"/>
      <c r="Q78" s="14" t="str">
        <f t="shared" si="14"/>
        <v/>
      </c>
      <c r="R78" s="14" t="str">
        <f t="shared" si="15"/>
        <v/>
      </c>
      <c r="S78" s="9"/>
      <c r="T78" s="12"/>
      <c r="U78" s="8"/>
      <c r="V78" s="9"/>
      <c r="W78" s="14" t="str">
        <f t="shared" si="16"/>
        <v/>
      </c>
      <c r="X78" s="7">
        <f t="shared" ca="1" si="17"/>
        <v>0</v>
      </c>
      <c r="Y78" s="9"/>
    </row>
    <row r="79" spans="1:25" x14ac:dyDescent="0.3">
      <c r="A79" s="7" t="str">
        <f t="shared" si="9"/>
        <v/>
      </c>
      <c r="B79" s="7" t="str">
        <f t="shared" si="10"/>
        <v/>
      </c>
      <c r="C79" s="7" t="str">
        <f t="shared" si="11"/>
        <v/>
      </c>
      <c r="D79" s="7" t="str">
        <f t="shared" si="12"/>
        <v/>
      </c>
      <c r="E79" s="8"/>
      <c r="F79" s="8"/>
      <c r="G79" s="8"/>
      <c r="H79" s="9"/>
      <c r="I79" s="10"/>
      <c r="J79" s="9"/>
      <c r="K79" s="11" t="str">
        <f>IF($J79="","",IFERROR(VLOOKUP($J79,Listas!$F$4:$G$10,2,FALSE),""))</f>
        <v/>
      </c>
      <c r="L79" s="9"/>
      <c r="M79" s="12"/>
      <c r="N79" s="13"/>
      <c r="O79" s="14" t="str">
        <f t="shared" si="13"/>
        <v/>
      </c>
      <c r="P79" s="13"/>
      <c r="Q79" s="14" t="str">
        <f t="shared" si="14"/>
        <v/>
      </c>
      <c r="R79" s="14" t="str">
        <f t="shared" si="15"/>
        <v/>
      </c>
      <c r="S79" s="9"/>
      <c r="T79" s="12"/>
      <c r="U79" s="8"/>
      <c r="V79" s="9"/>
      <c r="W79" s="14" t="str">
        <f t="shared" si="16"/>
        <v/>
      </c>
      <c r="X79" s="7">
        <f t="shared" ca="1" si="17"/>
        <v>0</v>
      </c>
      <c r="Y79" s="9"/>
    </row>
    <row r="80" spans="1:25" x14ac:dyDescent="0.3">
      <c r="A80" s="7" t="str">
        <f t="shared" si="9"/>
        <v/>
      </c>
      <c r="B80" s="7" t="str">
        <f t="shared" si="10"/>
        <v/>
      </c>
      <c r="C80" s="7" t="str">
        <f t="shared" si="11"/>
        <v/>
      </c>
      <c r="D80" s="7" t="str">
        <f t="shared" si="12"/>
        <v/>
      </c>
      <c r="E80" s="8"/>
      <c r="F80" s="8"/>
      <c r="G80" s="8"/>
      <c r="H80" s="9"/>
      <c r="I80" s="10"/>
      <c r="J80" s="9"/>
      <c r="K80" s="11" t="str">
        <f>IF($J80="","",IFERROR(VLOOKUP($J80,Listas!$F$4:$G$10,2,FALSE),""))</f>
        <v/>
      </c>
      <c r="L80" s="9"/>
      <c r="M80" s="12"/>
      <c r="N80" s="13"/>
      <c r="O80" s="14" t="str">
        <f t="shared" si="13"/>
        <v/>
      </c>
      <c r="P80" s="13"/>
      <c r="Q80" s="14" t="str">
        <f t="shared" si="14"/>
        <v/>
      </c>
      <c r="R80" s="14" t="str">
        <f t="shared" si="15"/>
        <v/>
      </c>
      <c r="S80" s="9"/>
      <c r="T80" s="12"/>
      <c r="U80" s="8"/>
      <c r="V80" s="9"/>
      <c r="W80" s="14" t="str">
        <f t="shared" si="16"/>
        <v/>
      </c>
      <c r="X80" s="7">
        <f t="shared" ca="1" si="17"/>
        <v>0</v>
      </c>
      <c r="Y80" s="9"/>
    </row>
    <row r="81" spans="1:25" x14ac:dyDescent="0.3">
      <c r="A81" s="7" t="str">
        <f t="shared" si="9"/>
        <v/>
      </c>
      <c r="B81" s="7" t="str">
        <f t="shared" si="10"/>
        <v/>
      </c>
      <c r="C81" s="7" t="str">
        <f t="shared" si="11"/>
        <v/>
      </c>
      <c r="D81" s="7" t="str">
        <f t="shared" si="12"/>
        <v/>
      </c>
      <c r="E81" s="8"/>
      <c r="F81" s="8"/>
      <c r="G81" s="8"/>
      <c r="H81" s="9"/>
      <c r="I81" s="10"/>
      <c r="J81" s="9"/>
      <c r="K81" s="11" t="str">
        <f>IF($J81="","",IFERROR(VLOOKUP($J81,Listas!$F$4:$G$10,2,FALSE),""))</f>
        <v/>
      </c>
      <c r="L81" s="9"/>
      <c r="M81" s="12"/>
      <c r="N81" s="13"/>
      <c r="O81" s="14" t="str">
        <f t="shared" si="13"/>
        <v/>
      </c>
      <c r="P81" s="13"/>
      <c r="Q81" s="14" t="str">
        <f t="shared" si="14"/>
        <v/>
      </c>
      <c r="R81" s="14" t="str">
        <f t="shared" si="15"/>
        <v/>
      </c>
      <c r="S81" s="9"/>
      <c r="T81" s="12"/>
      <c r="U81" s="8"/>
      <c r="V81" s="9"/>
      <c r="W81" s="14" t="str">
        <f t="shared" si="16"/>
        <v/>
      </c>
      <c r="X81" s="7">
        <f t="shared" ca="1" si="17"/>
        <v>0</v>
      </c>
      <c r="Y81" s="9"/>
    </row>
    <row r="82" spans="1:25" x14ac:dyDescent="0.3">
      <c r="A82" s="7" t="str">
        <f t="shared" si="9"/>
        <v/>
      </c>
      <c r="B82" s="7" t="str">
        <f t="shared" si="10"/>
        <v/>
      </c>
      <c r="C82" s="7" t="str">
        <f t="shared" si="11"/>
        <v/>
      </c>
      <c r="D82" s="7" t="str">
        <f t="shared" si="12"/>
        <v/>
      </c>
      <c r="E82" s="8"/>
      <c r="F82" s="8"/>
      <c r="G82" s="8"/>
      <c r="H82" s="9"/>
      <c r="I82" s="10"/>
      <c r="J82" s="9"/>
      <c r="K82" s="11" t="str">
        <f>IF($J82="","",IFERROR(VLOOKUP($J82,Listas!$F$4:$G$10,2,FALSE),""))</f>
        <v/>
      </c>
      <c r="L82" s="9"/>
      <c r="M82" s="12"/>
      <c r="N82" s="13"/>
      <c r="O82" s="14" t="str">
        <f t="shared" si="13"/>
        <v/>
      </c>
      <c r="P82" s="13"/>
      <c r="Q82" s="14" t="str">
        <f t="shared" si="14"/>
        <v/>
      </c>
      <c r="R82" s="14" t="str">
        <f t="shared" si="15"/>
        <v/>
      </c>
      <c r="S82" s="9"/>
      <c r="T82" s="12"/>
      <c r="U82" s="8"/>
      <c r="V82" s="9"/>
      <c r="W82" s="14" t="str">
        <f t="shared" si="16"/>
        <v/>
      </c>
      <c r="X82" s="7">
        <f t="shared" ca="1" si="17"/>
        <v>0</v>
      </c>
      <c r="Y82" s="9"/>
    </row>
    <row r="83" spans="1:25" x14ac:dyDescent="0.3">
      <c r="A83" s="7" t="str">
        <f t="shared" si="9"/>
        <v/>
      </c>
      <c r="B83" s="7" t="str">
        <f t="shared" si="10"/>
        <v/>
      </c>
      <c r="C83" s="7" t="str">
        <f t="shared" si="11"/>
        <v/>
      </c>
      <c r="D83" s="7" t="str">
        <f t="shared" si="12"/>
        <v/>
      </c>
      <c r="E83" s="8"/>
      <c r="F83" s="8"/>
      <c r="G83" s="8"/>
      <c r="H83" s="9"/>
      <c r="I83" s="10"/>
      <c r="J83" s="9"/>
      <c r="K83" s="11" t="str">
        <f>IF($J83="","",IFERROR(VLOOKUP($J83,Listas!$F$4:$G$10,2,FALSE),""))</f>
        <v/>
      </c>
      <c r="L83" s="9"/>
      <c r="M83" s="12"/>
      <c r="N83" s="13"/>
      <c r="O83" s="14" t="str">
        <f t="shared" si="13"/>
        <v/>
      </c>
      <c r="P83" s="13"/>
      <c r="Q83" s="14" t="str">
        <f t="shared" si="14"/>
        <v/>
      </c>
      <c r="R83" s="14" t="str">
        <f t="shared" si="15"/>
        <v/>
      </c>
      <c r="S83" s="9"/>
      <c r="T83" s="12"/>
      <c r="U83" s="8"/>
      <c r="V83" s="9"/>
      <c r="W83" s="14" t="str">
        <f t="shared" si="16"/>
        <v/>
      </c>
      <c r="X83" s="7">
        <f t="shared" ca="1" si="17"/>
        <v>0</v>
      </c>
      <c r="Y83" s="9"/>
    </row>
    <row r="84" spans="1:25" x14ac:dyDescent="0.3">
      <c r="A84" s="7" t="str">
        <f t="shared" si="9"/>
        <v/>
      </c>
      <c r="B84" s="7" t="str">
        <f t="shared" si="10"/>
        <v/>
      </c>
      <c r="C84" s="7" t="str">
        <f t="shared" si="11"/>
        <v/>
      </c>
      <c r="D84" s="7" t="str">
        <f t="shared" si="12"/>
        <v/>
      </c>
      <c r="E84" s="8"/>
      <c r="F84" s="8"/>
      <c r="G84" s="8"/>
      <c r="H84" s="9"/>
      <c r="I84" s="10"/>
      <c r="J84" s="9"/>
      <c r="K84" s="11" t="str">
        <f>IF($J84="","",IFERROR(VLOOKUP($J84,Listas!$F$4:$G$10,2,FALSE),""))</f>
        <v/>
      </c>
      <c r="L84" s="9"/>
      <c r="M84" s="12"/>
      <c r="N84" s="13"/>
      <c r="O84" s="14" t="str">
        <f t="shared" si="13"/>
        <v/>
      </c>
      <c r="P84" s="13"/>
      <c r="Q84" s="14" t="str">
        <f t="shared" si="14"/>
        <v/>
      </c>
      <c r="R84" s="14" t="str">
        <f t="shared" si="15"/>
        <v/>
      </c>
      <c r="S84" s="9"/>
      <c r="T84" s="12"/>
      <c r="U84" s="8"/>
      <c r="V84" s="9"/>
      <c r="W84" s="14" t="str">
        <f t="shared" si="16"/>
        <v/>
      </c>
      <c r="X84" s="7">
        <f t="shared" ca="1" si="17"/>
        <v>0</v>
      </c>
      <c r="Y84" s="9"/>
    </row>
    <row r="85" spans="1:25" x14ac:dyDescent="0.3">
      <c r="A85" s="7" t="str">
        <f t="shared" si="9"/>
        <v/>
      </c>
      <c r="B85" s="7" t="str">
        <f t="shared" si="10"/>
        <v/>
      </c>
      <c r="C85" s="7" t="str">
        <f t="shared" si="11"/>
        <v/>
      </c>
      <c r="D85" s="7" t="str">
        <f t="shared" si="12"/>
        <v/>
      </c>
      <c r="E85" s="8"/>
      <c r="F85" s="8"/>
      <c r="G85" s="8"/>
      <c r="H85" s="9"/>
      <c r="I85" s="10"/>
      <c r="J85" s="9"/>
      <c r="K85" s="11" t="str">
        <f>IF($J85="","",IFERROR(VLOOKUP($J85,Listas!$F$4:$G$10,2,FALSE),""))</f>
        <v/>
      </c>
      <c r="L85" s="9"/>
      <c r="M85" s="12"/>
      <c r="N85" s="13"/>
      <c r="O85" s="14" t="str">
        <f t="shared" si="13"/>
        <v/>
      </c>
      <c r="P85" s="13"/>
      <c r="Q85" s="14" t="str">
        <f t="shared" si="14"/>
        <v/>
      </c>
      <c r="R85" s="14" t="str">
        <f t="shared" si="15"/>
        <v/>
      </c>
      <c r="S85" s="9"/>
      <c r="T85" s="12"/>
      <c r="U85" s="8"/>
      <c r="V85" s="9"/>
      <c r="W85" s="14" t="str">
        <f t="shared" si="16"/>
        <v/>
      </c>
      <c r="X85" s="7">
        <f t="shared" ca="1" si="17"/>
        <v>0</v>
      </c>
      <c r="Y85" s="9"/>
    </row>
    <row r="86" spans="1:25" x14ac:dyDescent="0.3">
      <c r="A86" s="7" t="str">
        <f t="shared" si="9"/>
        <v/>
      </c>
      <c r="B86" s="7" t="str">
        <f t="shared" si="10"/>
        <v/>
      </c>
      <c r="C86" s="7" t="str">
        <f t="shared" si="11"/>
        <v/>
      </c>
      <c r="D86" s="7" t="str">
        <f t="shared" si="12"/>
        <v/>
      </c>
      <c r="E86" s="8"/>
      <c r="F86" s="8"/>
      <c r="G86" s="8"/>
      <c r="H86" s="9"/>
      <c r="I86" s="10"/>
      <c r="J86" s="9"/>
      <c r="K86" s="11" t="str">
        <f>IF($J86="","",IFERROR(VLOOKUP($J86,Listas!$F$4:$G$10,2,FALSE),""))</f>
        <v/>
      </c>
      <c r="L86" s="9"/>
      <c r="M86" s="12"/>
      <c r="N86" s="13"/>
      <c r="O86" s="14" t="str">
        <f t="shared" si="13"/>
        <v/>
      </c>
      <c r="P86" s="13"/>
      <c r="Q86" s="14" t="str">
        <f t="shared" si="14"/>
        <v/>
      </c>
      <c r="R86" s="14" t="str">
        <f t="shared" si="15"/>
        <v/>
      </c>
      <c r="S86" s="9"/>
      <c r="T86" s="12"/>
      <c r="U86" s="8"/>
      <c r="V86" s="9"/>
      <c r="W86" s="14" t="str">
        <f t="shared" si="16"/>
        <v/>
      </c>
      <c r="X86" s="7">
        <f t="shared" ca="1" si="17"/>
        <v>0</v>
      </c>
      <c r="Y86" s="9"/>
    </row>
    <row r="87" spans="1:25" x14ac:dyDescent="0.3">
      <c r="A87" s="7" t="str">
        <f t="shared" si="9"/>
        <v/>
      </c>
      <c r="B87" s="7" t="str">
        <f t="shared" si="10"/>
        <v/>
      </c>
      <c r="C87" s="7" t="str">
        <f t="shared" si="11"/>
        <v/>
      </c>
      <c r="D87" s="7" t="str">
        <f t="shared" si="12"/>
        <v/>
      </c>
      <c r="E87" s="8"/>
      <c r="F87" s="8"/>
      <c r="G87" s="8"/>
      <c r="H87" s="9"/>
      <c r="I87" s="10"/>
      <c r="J87" s="9"/>
      <c r="K87" s="11" t="str">
        <f>IF($J87="","",IFERROR(VLOOKUP($J87,Listas!$F$4:$G$10,2,FALSE),""))</f>
        <v/>
      </c>
      <c r="L87" s="9"/>
      <c r="M87" s="12"/>
      <c r="N87" s="13"/>
      <c r="O87" s="14" t="str">
        <f t="shared" si="13"/>
        <v/>
      </c>
      <c r="P87" s="13"/>
      <c r="Q87" s="14" t="str">
        <f t="shared" si="14"/>
        <v/>
      </c>
      <c r="R87" s="14" t="str">
        <f t="shared" si="15"/>
        <v/>
      </c>
      <c r="S87" s="9"/>
      <c r="T87" s="12"/>
      <c r="U87" s="8"/>
      <c r="V87" s="9"/>
      <c r="W87" s="14" t="str">
        <f t="shared" si="16"/>
        <v/>
      </c>
      <c r="X87" s="7">
        <f t="shared" ca="1" si="17"/>
        <v>0</v>
      </c>
      <c r="Y87" s="9"/>
    </row>
    <row r="88" spans="1:25" x14ac:dyDescent="0.3">
      <c r="A88" s="7" t="str">
        <f t="shared" si="9"/>
        <v/>
      </c>
      <c r="B88" s="7" t="str">
        <f t="shared" si="10"/>
        <v/>
      </c>
      <c r="C88" s="7" t="str">
        <f t="shared" si="11"/>
        <v/>
      </c>
      <c r="D88" s="7" t="str">
        <f t="shared" si="12"/>
        <v/>
      </c>
      <c r="E88" s="8"/>
      <c r="F88" s="8"/>
      <c r="G88" s="8"/>
      <c r="H88" s="9"/>
      <c r="I88" s="10"/>
      <c r="J88" s="9"/>
      <c r="K88" s="11" t="str">
        <f>IF($J88="","",IFERROR(VLOOKUP($J88,Listas!$F$4:$G$10,2,FALSE),""))</f>
        <v/>
      </c>
      <c r="L88" s="9"/>
      <c r="M88" s="12"/>
      <c r="N88" s="13"/>
      <c r="O88" s="14" t="str">
        <f t="shared" si="13"/>
        <v/>
      </c>
      <c r="P88" s="13"/>
      <c r="Q88" s="14" t="str">
        <f t="shared" si="14"/>
        <v/>
      </c>
      <c r="R88" s="14" t="str">
        <f t="shared" si="15"/>
        <v/>
      </c>
      <c r="S88" s="9"/>
      <c r="T88" s="12"/>
      <c r="U88" s="8"/>
      <c r="V88" s="9"/>
      <c r="W88" s="14" t="str">
        <f t="shared" si="16"/>
        <v/>
      </c>
      <c r="X88" s="7">
        <f t="shared" ca="1" si="17"/>
        <v>0</v>
      </c>
      <c r="Y88" s="9"/>
    </row>
    <row r="89" spans="1:25" x14ac:dyDescent="0.3">
      <c r="A89" s="7" t="str">
        <f t="shared" si="9"/>
        <v/>
      </c>
      <c r="B89" s="7" t="str">
        <f t="shared" si="10"/>
        <v/>
      </c>
      <c r="C89" s="7" t="str">
        <f t="shared" si="11"/>
        <v/>
      </c>
      <c r="D89" s="7" t="str">
        <f t="shared" si="12"/>
        <v/>
      </c>
      <c r="E89" s="8"/>
      <c r="F89" s="8"/>
      <c r="G89" s="8"/>
      <c r="H89" s="9"/>
      <c r="I89" s="10"/>
      <c r="J89" s="9"/>
      <c r="K89" s="11" t="str">
        <f>IF($J89="","",IFERROR(VLOOKUP($J89,Listas!$F$4:$G$10,2,FALSE),""))</f>
        <v/>
      </c>
      <c r="L89" s="9"/>
      <c r="M89" s="12"/>
      <c r="N89" s="13"/>
      <c r="O89" s="14" t="str">
        <f t="shared" si="13"/>
        <v/>
      </c>
      <c r="P89" s="13"/>
      <c r="Q89" s="14" t="str">
        <f t="shared" si="14"/>
        <v/>
      </c>
      <c r="R89" s="14" t="str">
        <f t="shared" si="15"/>
        <v/>
      </c>
      <c r="S89" s="9"/>
      <c r="T89" s="12"/>
      <c r="U89" s="8"/>
      <c r="V89" s="9"/>
      <c r="W89" s="14" t="str">
        <f t="shared" si="16"/>
        <v/>
      </c>
      <c r="X89" s="7">
        <f t="shared" ca="1" si="17"/>
        <v>0</v>
      </c>
      <c r="Y89" s="9"/>
    </row>
    <row r="90" spans="1:25" x14ac:dyDescent="0.3">
      <c r="A90" s="7" t="str">
        <f t="shared" si="9"/>
        <v/>
      </c>
      <c r="B90" s="7" t="str">
        <f t="shared" si="10"/>
        <v/>
      </c>
      <c r="C90" s="7" t="str">
        <f t="shared" si="11"/>
        <v/>
      </c>
      <c r="D90" s="7" t="str">
        <f t="shared" si="12"/>
        <v/>
      </c>
      <c r="E90" s="8"/>
      <c r="F90" s="8"/>
      <c r="G90" s="8"/>
      <c r="H90" s="9"/>
      <c r="I90" s="10"/>
      <c r="J90" s="9"/>
      <c r="K90" s="11" t="str">
        <f>IF($J90="","",IFERROR(VLOOKUP($J90,Listas!$F$4:$G$10,2,FALSE),""))</f>
        <v/>
      </c>
      <c r="L90" s="9"/>
      <c r="M90" s="12"/>
      <c r="N90" s="13"/>
      <c r="O90" s="14" t="str">
        <f t="shared" si="13"/>
        <v/>
      </c>
      <c r="P90" s="13"/>
      <c r="Q90" s="14" t="str">
        <f t="shared" si="14"/>
        <v/>
      </c>
      <c r="R90" s="14" t="str">
        <f t="shared" si="15"/>
        <v/>
      </c>
      <c r="S90" s="9"/>
      <c r="T90" s="12"/>
      <c r="U90" s="8"/>
      <c r="V90" s="9"/>
      <c r="W90" s="14" t="str">
        <f t="shared" si="16"/>
        <v/>
      </c>
      <c r="X90" s="7">
        <f t="shared" ca="1" si="17"/>
        <v>0</v>
      </c>
      <c r="Y90" s="9"/>
    </row>
    <row r="91" spans="1:25" x14ac:dyDescent="0.3">
      <c r="A91" s="7" t="str">
        <f t="shared" si="9"/>
        <v/>
      </c>
      <c r="B91" s="7" t="str">
        <f t="shared" si="10"/>
        <v/>
      </c>
      <c r="C91" s="7" t="str">
        <f t="shared" si="11"/>
        <v/>
      </c>
      <c r="D91" s="7" t="str">
        <f t="shared" si="12"/>
        <v/>
      </c>
      <c r="E91" s="8"/>
      <c r="F91" s="8"/>
      <c r="G91" s="8"/>
      <c r="H91" s="9"/>
      <c r="I91" s="10"/>
      <c r="J91" s="9"/>
      <c r="K91" s="11" t="str">
        <f>IF($J91="","",IFERROR(VLOOKUP($J91,Listas!$F$4:$G$10,2,FALSE),""))</f>
        <v/>
      </c>
      <c r="L91" s="9"/>
      <c r="M91" s="12"/>
      <c r="N91" s="13"/>
      <c r="O91" s="14" t="str">
        <f t="shared" si="13"/>
        <v/>
      </c>
      <c r="P91" s="13"/>
      <c r="Q91" s="14" t="str">
        <f t="shared" si="14"/>
        <v/>
      </c>
      <c r="R91" s="14" t="str">
        <f t="shared" si="15"/>
        <v/>
      </c>
      <c r="S91" s="9"/>
      <c r="T91" s="12"/>
      <c r="U91" s="8"/>
      <c r="V91" s="9"/>
      <c r="W91" s="14" t="str">
        <f t="shared" si="16"/>
        <v/>
      </c>
      <c r="X91" s="7">
        <f t="shared" ca="1" si="17"/>
        <v>0</v>
      </c>
      <c r="Y91" s="9"/>
    </row>
    <row r="92" spans="1:25" x14ac:dyDescent="0.3">
      <c r="A92" s="7" t="str">
        <f t="shared" si="9"/>
        <v/>
      </c>
      <c r="B92" s="7" t="str">
        <f t="shared" si="10"/>
        <v/>
      </c>
      <c r="C92" s="7" t="str">
        <f t="shared" si="11"/>
        <v/>
      </c>
      <c r="D92" s="7" t="str">
        <f t="shared" si="12"/>
        <v/>
      </c>
      <c r="E92" s="8"/>
      <c r="F92" s="8"/>
      <c r="G92" s="8"/>
      <c r="H92" s="9"/>
      <c r="I92" s="10"/>
      <c r="J92" s="9"/>
      <c r="K92" s="11" t="str">
        <f>IF($J92="","",IFERROR(VLOOKUP($J92,Listas!$F$4:$G$10,2,FALSE),""))</f>
        <v/>
      </c>
      <c r="L92" s="9"/>
      <c r="M92" s="12"/>
      <c r="N92" s="13"/>
      <c r="O92" s="14" t="str">
        <f t="shared" si="13"/>
        <v/>
      </c>
      <c r="P92" s="13"/>
      <c r="Q92" s="14" t="str">
        <f t="shared" si="14"/>
        <v/>
      </c>
      <c r="R92" s="14" t="str">
        <f t="shared" si="15"/>
        <v/>
      </c>
      <c r="S92" s="9"/>
      <c r="T92" s="12"/>
      <c r="U92" s="8"/>
      <c r="V92" s="9"/>
      <c r="W92" s="14" t="str">
        <f t="shared" si="16"/>
        <v/>
      </c>
      <c r="X92" s="7">
        <f t="shared" ca="1" si="17"/>
        <v>0</v>
      </c>
      <c r="Y92" s="9"/>
    </row>
    <row r="93" spans="1:25" x14ac:dyDescent="0.3">
      <c r="A93" s="7" t="str">
        <f t="shared" si="9"/>
        <v/>
      </c>
      <c r="B93" s="7" t="str">
        <f t="shared" si="10"/>
        <v/>
      </c>
      <c r="C93" s="7" t="str">
        <f t="shared" si="11"/>
        <v/>
      </c>
      <c r="D93" s="7" t="str">
        <f t="shared" si="12"/>
        <v/>
      </c>
      <c r="E93" s="8"/>
      <c r="F93" s="8"/>
      <c r="G93" s="8"/>
      <c r="H93" s="9"/>
      <c r="I93" s="10"/>
      <c r="J93" s="9"/>
      <c r="K93" s="11" t="str">
        <f>IF($J93="","",IFERROR(VLOOKUP($J93,Listas!$F$4:$G$10,2,FALSE),""))</f>
        <v/>
      </c>
      <c r="L93" s="9"/>
      <c r="M93" s="12"/>
      <c r="N93" s="13"/>
      <c r="O93" s="14" t="str">
        <f t="shared" si="13"/>
        <v/>
      </c>
      <c r="P93" s="13"/>
      <c r="Q93" s="14" t="str">
        <f t="shared" si="14"/>
        <v/>
      </c>
      <c r="R93" s="14" t="str">
        <f t="shared" si="15"/>
        <v/>
      </c>
      <c r="S93" s="9"/>
      <c r="T93" s="12"/>
      <c r="U93" s="8"/>
      <c r="V93" s="9"/>
      <c r="W93" s="14" t="str">
        <f t="shared" si="16"/>
        <v/>
      </c>
      <c r="X93" s="7">
        <f t="shared" ca="1" si="17"/>
        <v>0</v>
      </c>
      <c r="Y93" s="9"/>
    </row>
    <row r="94" spans="1:25" x14ac:dyDescent="0.3">
      <c r="A94" s="7" t="str">
        <f t="shared" si="9"/>
        <v/>
      </c>
      <c r="B94" s="7" t="str">
        <f t="shared" si="10"/>
        <v/>
      </c>
      <c r="C94" s="7" t="str">
        <f t="shared" si="11"/>
        <v/>
      </c>
      <c r="D94" s="7" t="str">
        <f t="shared" si="12"/>
        <v/>
      </c>
      <c r="E94" s="8"/>
      <c r="F94" s="8"/>
      <c r="G94" s="8"/>
      <c r="H94" s="9"/>
      <c r="I94" s="10"/>
      <c r="J94" s="9"/>
      <c r="K94" s="11" t="str">
        <f>IF($J94="","",IFERROR(VLOOKUP($J94,Listas!$F$4:$G$10,2,FALSE),""))</f>
        <v/>
      </c>
      <c r="L94" s="9"/>
      <c r="M94" s="12"/>
      <c r="N94" s="13"/>
      <c r="O94" s="14" t="str">
        <f t="shared" si="13"/>
        <v/>
      </c>
      <c r="P94" s="13"/>
      <c r="Q94" s="14" t="str">
        <f t="shared" si="14"/>
        <v/>
      </c>
      <c r="R94" s="14" t="str">
        <f t="shared" si="15"/>
        <v/>
      </c>
      <c r="S94" s="9"/>
      <c r="T94" s="12"/>
      <c r="U94" s="8"/>
      <c r="V94" s="9"/>
      <c r="W94" s="14" t="str">
        <f t="shared" si="16"/>
        <v/>
      </c>
      <c r="X94" s="7">
        <f t="shared" ca="1" si="17"/>
        <v>0</v>
      </c>
      <c r="Y94" s="9"/>
    </row>
    <row r="95" spans="1:25" x14ac:dyDescent="0.3">
      <c r="A95" s="7" t="str">
        <f t="shared" si="9"/>
        <v/>
      </c>
      <c r="B95" s="7" t="str">
        <f t="shared" si="10"/>
        <v/>
      </c>
      <c r="C95" s="7" t="str">
        <f t="shared" si="11"/>
        <v/>
      </c>
      <c r="D95" s="7" t="str">
        <f t="shared" si="12"/>
        <v/>
      </c>
      <c r="E95" s="8"/>
      <c r="F95" s="8"/>
      <c r="G95" s="8"/>
      <c r="H95" s="9"/>
      <c r="I95" s="10"/>
      <c r="J95" s="9"/>
      <c r="K95" s="11" t="str">
        <f>IF($J95="","",IFERROR(VLOOKUP($J95,Listas!$F$4:$G$10,2,FALSE),""))</f>
        <v/>
      </c>
      <c r="L95" s="9"/>
      <c r="M95" s="12"/>
      <c r="N95" s="13"/>
      <c r="O95" s="14" t="str">
        <f t="shared" si="13"/>
        <v/>
      </c>
      <c r="P95" s="13"/>
      <c r="Q95" s="14" t="str">
        <f t="shared" si="14"/>
        <v/>
      </c>
      <c r="R95" s="14" t="str">
        <f t="shared" si="15"/>
        <v/>
      </c>
      <c r="S95" s="9"/>
      <c r="T95" s="12"/>
      <c r="U95" s="8"/>
      <c r="V95" s="9"/>
      <c r="W95" s="14" t="str">
        <f t="shared" si="16"/>
        <v/>
      </c>
      <c r="X95" s="7">
        <f t="shared" ca="1" si="17"/>
        <v>0</v>
      </c>
      <c r="Y95" s="9"/>
    </row>
    <row r="96" spans="1:25" x14ac:dyDescent="0.3">
      <c r="A96" s="7" t="str">
        <f t="shared" si="9"/>
        <v/>
      </c>
      <c r="B96" s="7" t="str">
        <f t="shared" si="10"/>
        <v/>
      </c>
      <c r="C96" s="7" t="str">
        <f t="shared" si="11"/>
        <v/>
      </c>
      <c r="D96" s="7" t="str">
        <f t="shared" si="12"/>
        <v/>
      </c>
      <c r="E96" s="8"/>
      <c r="F96" s="8"/>
      <c r="G96" s="8"/>
      <c r="H96" s="9"/>
      <c r="I96" s="10"/>
      <c r="J96" s="9"/>
      <c r="K96" s="11" t="str">
        <f>IF($J96="","",IFERROR(VLOOKUP($J96,Listas!$F$4:$G$10,2,FALSE),""))</f>
        <v/>
      </c>
      <c r="L96" s="9"/>
      <c r="M96" s="12"/>
      <c r="N96" s="13"/>
      <c r="O96" s="14" t="str">
        <f t="shared" si="13"/>
        <v/>
      </c>
      <c r="P96" s="13"/>
      <c r="Q96" s="14" t="str">
        <f t="shared" si="14"/>
        <v/>
      </c>
      <c r="R96" s="14" t="str">
        <f t="shared" si="15"/>
        <v/>
      </c>
      <c r="S96" s="9"/>
      <c r="T96" s="12"/>
      <c r="U96" s="8"/>
      <c r="V96" s="9"/>
      <c r="W96" s="14" t="str">
        <f t="shared" si="16"/>
        <v/>
      </c>
      <c r="X96" s="7">
        <f t="shared" ca="1" si="17"/>
        <v>0</v>
      </c>
      <c r="Y96" s="9"/>
    </row>
    <row r="97" spans="1:25" x14ac:dyDescent="0.3">
      <c r="A97" s="7" t="str">
        <f t="shared" si="9"/>
        <v/>
      </c>
      <c r="B97" s="7" t="str">
        <f t="shared" si="10"/>
        <v/>
      </c>
      <c r="C97" s="7" t="str">
        <f t="shared" si="11"/>
        <v/>
      </c>
      <c r="D97" s="7" t="str">
        <f t="shared" si="12"/>
        <v/>
      </c>
      <c r="E97" s="8"/>
      <c r="F97" s="8"/>
      <c r="G97" s="8"/>
      <c r="H97" s="9"/>
      <c r="I97" s="10"/>
      <c r="J97" s="9"/>
      <c r="K97" s="11" t="str">
        <f>IF($J97="","",IFERROR(VLOOKUP($J97,Listas!$F$4:$G$10,2,FALSE),""))</f>
        <v/>
      </c>
      <c r="L97" s="9"/>
      <c r="M97" s="12"/>
      <c r="N97" s="13"/>
      <c r="O97" s="14" t="str">
        <f t="shared" si="13"/>
        <v/>
      </c>
      <c r="P97" s="13"/>
      <c r="Q97" s="14" t="str">
        <f t="shared" si="14"/>
        <v/>
      </c>
      <c r="R97" s="14" t="str">
        <f t="shared" si="15"/>
        <v/>
      </c>
      <c r="S97" s="9"/>
      <c r="T97" s="12"/>
      <c r="U97" s="8"/>
      <c r="V97" s="9"/>
      <c r="W97" s="14" t="str">
        <f t="shared" si="16"/>
        <v/>
      </c>
      <c r="X97" s="7">
        <f t="shared" ca="1" si="17"/>
        <v>0</v>
      </c>
      <c r="Y97" s="9"/>
    </row>
    <row r="98" spans="1:25" x14ac:dyDescent="0.3">
      <c r="A98" s="7" t="str">
        <f t="shared" si="9"/>
        <v/>
      </c>
      <c r="B98" s="7" t="str">
        <f t="shared" si="10"/>
        <v/>
      </c>
      <c r="C98" s="7" t="str">
        <f t="shared" si="11"/>
        <v/>
      </c>
      <c r="D98" s="7" t="str">
        <f t="shared" si="12"/>
        <v/>
      </c>
      <c r="E98" s="8"/>
      <c r="F98" s="8"/>
      <c r="G98" s="8"/>
      <c r="H98" s="9"/>
      <c r="I98" s="10"/>
      <c r="J98" s="9"/>
      <c r="K98" s="11" t="str">
        <f>IF($J98="","",IFERROR(VLOOKUP($J98,Listas!$F$4:$G$10,2,FALSE),""))</f>
        <v/>
      </c>
      <c r="L98" s="9"/>
      <c r="M98" s="12"/>
      <c r="N98" s="13"/>
      <c r="O98" s="14" t="str">
        <f t="shared" si="13"/>
        <v/>
      </c>
      <c r="P98" s="13"/>
      <c r="Q98" s="14" t="str">
        <f t="shared" si="14"/>
        <v/>
      </c>
      <c r="R98" s="14" t="str">
        <f t="shared" si="15"/>
        <v/>
      </c>
      <c r="S98" s="9"/>
      <c r="T98" s="12"/>
      <c r="U98" s="8"/>
      <c r="V98" s="9"/>
      <c r="W98" s="14" t="str">
        <f t="shared" si="16"/>
        <v/>
      </c>
      <c r="X98" s="7">
        <f t="shared" ca="1" si="17"/>
        <v>0</v>
      </c>
      <c r="Y98" s="9"/>
    </row>
    <row r="99" spans="1:25" x14ac:dyDescent="0.3">
      <c r="A99" s="7" t="str">
        <f t="shared" si="9"/>
        <v/>
      </c>
      <c r="B99" s="7" t="str">
        <f t="shared" si="10"/>
        <v/>
      </c>
      <c r="C99" s="7" t="str">
        <f t="shared" si="11"/>
        <v/>
      </c>
      <c r="D99" s="7" t="str">
        <f t="shared" si="12"/>
        <v/>
      </c>
      <c r="E99" s="8"/>
      <c r="F99" s="8"/>
      <c r="G99" s="8"/>
      <c r="H99" s="9"/>
      <c r="I99" s="10"/>
      <c r="J99" s="9"/>
      <c r="K99" s="11" t="str">
        <f>IF($J99="","",IFERROR(VLOOKUP($J99,Listas!$F$4:$G$10,2,FALSE),""))</f>
        <v/>
      </c>
      <c r="L99" s="9"/>
      <c r="M99" s="12"/>
      <c r="N99" s="13"/>
      <c r="O99" s="14" t="str">
        <f t="shared" si="13"/>
        <v/>
      </c>
      <c r="P99" s="13"/>
      <c r="Q99" s="14" t="str">
        <f t="shared" si="14"/>
        <v/>
      </c>
      <c r="R99" s="14" t="str">
        <f t="shared" si="15"/>
        <v/>
      </c>
      <c r="S99" s="9"/>
      <c r="T99" s="12"/>
      <c r="U99" s="8"/>
      <c r="V99" s="9"/>
      <c r="W99" s="14" t="str">
        <f t="shared" si="16"/>
        <v/>
      </c>
      <c r="X99" s="7">
        <f t="shared" ca="1" si="17"/>
        <v>0</v>
      </c>
      <c r="Y99" s="9"/>
    </row>
    <row r="100" spans="1:25" x14ac:dyDescent="0.3">
      <c r="A100" s="7" t="str">
        <f t="shared" si="9"/>
        <v/>
      </c>
      <c r="B100" s="7" t="str">
        <f t="shared" si="10"/>
        <v/>
      </c>
      <c r="C100" s="7" t="str">
        <f t="shared" si="11"/>
        <v/>
      </c>
      <c r="D100" s="7" t="str">
        <f t="shared" si="12"/>
        <v/>
      </c>
      <c r="E100" s="8"/>
      <c r="F100" s="8"/>
      <c r="G100" s="8"/>
      <c r="H100" s="9"/>
      <c r="I100" s="10"/>
      <c r="J100" s="9"/>
      <c r="K100" s="11" t="str">
        <f>IF($J100="","",IFERROR(VLOOKUP($J100,Listas!$F$4:$G$10,2,FALSE),""))</f>
        <v/>
      </c>
      <c r="L100" s="9"/>
      <c r="M100" s="12"/>
      <c r="N100" s="13"/>
      <c r="O100" s="14" t="str">
        <f t="shared" si="13"/>
        <v/>
      </c>
      <c r="P100" s="13"/>
      <c r="Q100" s="14" t="str">
        <f t="shared" si="14"/>
        <v/>
      </c>
      <c r="R100" s="14" t="str">
        <f t="shared" si="15"/>
        <v/>
      </c>
      <c r="S100" s="9"/>
      <c r="T100" s="12"/>
      <c r="U100" s="8"/>
      <c r="V100" s="9"/>
      <c r="W100" s="14" t="str">
        <f t="shared" si="16"/>
        <v/>
      </c>
      <c r="X100" s="7">
        <f t="shared" ca="1" si="17"/>
        <v>0</v>
      </c>
      <c r="Y100" s="9"/>
    </row>
    <row r="101" spans="1:25" x14ac:dyDescent="0.3">
      <c r="A101" s="7" t="str">
        <f t="shared" si="9"/>
        <v/>
      </c>
      <c r="B101" s="7" t="str">
        <f t="shared" si="10"/>
        <v/>
      </c>
      <c r="C101" s="7" t="str">
        <f t="shared" si="11"/>
        <v/>
      </c>
      <c r="D101" s="7" t="str">
        <f t="shared" si="12"/>
        <v/>
      </c>
      <c r="E101" s="8"/>
      <c r="F101" s="8"/>
      <c r="G101" s="8"/>
      <c r="H101" s="9"/>
      <c r="I101" s="10"/>
      <c r="J101" s="9"/>
      <c r="K101" s="11" t="str">
        <f>IF($J101="","",IFERROR(VLOOKUP($J101,Listas!$F$4:$G$10,2,FALSE),""))</f>
        <v/>
      </c>
      <c r="L101" s="9"/>
      <c r="M101" s="12"/>
      <c r="N101" s="13"/>
      <c r="O101" s="14" t="str">
        <f t="shared" si="13"/>
        <v/>
      </c>
      <c r="P101" s="13"/>
      <c r="Q101" s="14" t="str">
        <f t="shared" si="14"/>
        <v/>
      </c>
      <c r="R101" s="14" t="str">
        <f t="shared" si="15"/>
        <v/>
      </c>
      <c r="S101" s="9"/>
      <c r="T101" s="12"/>
      <c r="U101" s="8"/>
      <c r="V101" s="9"/>
      <c r="W101" s="14" t="str">
        <f t="shared" si="16"/>
        <v/>
      </c>
      <c r="X101" s="7">
        <f t="shared" ca="1" si="17"/>
        <v>0</v>
      </c>
      <c r="Y101" s="9"/>
    </row>
    <row r="102" spans="1:25" x14ac:dyDescent="0.3">
      <c r="A102" s="7" t="str">
        <f t="shared" si="9"/>
        <v/>
      </c>
      <c r="B102" s="7" t="str">
        <f t="shared" si="10"/>
        <v/>
      </c>
      <c r="C102" s="7" t="str">
        <f t="shared" si="11"/>
        <v/>
      </c>
      <c r="D102" s="7" t="str">
        <f t="shared" si="12"/>
        <v/>
      </c>
      <c r="E102" s="8"/>
      <c r="F102" s="8"/>
      <c r="G102" s="8"/>
      <c r="H102" s="9"/>
      <c r="I102" s="10"/>
      <c r="J102" s="9"/>
      <c r="K102" s="11" t="str">
        <f>IF($J102="","",IFERROR(VLOOKUP($J102,Listas!$F$4:$G$10,2,FALSE),""))</f>
        <v/>
      </c>
      <c r="L102" s="9"/>
      <c r="M102" s="12"/>
      <c r="N102" s="13"/>
      <c r="O102" s="14" t="str">
        <f t="shared" si="13"/>
        <v/>
      </c>
      <c r="P102" s="13"/>
      <c r="Q102" s="14" t="str">
        <f t="shared" si="14"/>
        <v/>
      </c>
      <c r="R102" s="14" t="str">
        <f t="shared" si="15"/>
        <v/>
      </c>
      <c r="S102" s="9"/>
      <c r="T102" s="12"/>
      <c r="U102" s="8"/>
      <c r="V102" s="9"/>
      <c r="W102" s="14" t="str">
        <f t="shared" si="16"/>
        <v/>
      </c>
      <c r="X102" s="7">
        <f t="shared" ca="1" si="17"/>
        <v>0</v>
      </c>
      <c r="Y102" s="9"/>
    </row>
    <row r="103" spans="1:25" x14ac:dyDescent="0.3">
      <c r="A103" s="7" t="str">
        <f t="shared" si="9"/>
        <v/>
      </c>
      <c r="B103" s="7" t="str">
        <f t="shared" si="10"/>
        <v/>
      </c>
      <c r="C103" s="7" t="str">
        <f t="shared" si="11"/>
        <v/>
      </c>
      <c r="D103" s="7" t="str">
        <f t="shared" si="12"/>
        <v/>
      </c>
      <c r="E103" s="8"/>
      <c r="F103" s="8"/>
      <c r="G103" s="8"/>
      <c r="H103" s="9"/>
      <c r="I103" s="10"/>
      <c r="J103" s="9"/>
      <c r="K103" s="11" t="str">
        <f>IF($J103="","",IFERROR(VLOOKUP($J103,Listas!$F$4:$G$10,2,FALSE),""))</f>
        <v/>
      </c>
      <c r="L103" s="9"/>
      <c r="M103" s="12"/>
      <c r="N103" s="13"/>
      <c r="O103" s="14" t="str">
        <f t="shared" si="13"/>
        <v/>
      </c>
      <c r="P103" s="13"/>
      <c r="Q103" s="14" t="str">
        <f t="shared" si="14"/>
        <v/>
      </c>
      <c r="R103" s="14" t="str">
        <f t="shared" si="15"/>
        <v/>
      </c>
      <c r="S103" s="9"/>
      <c r="T103" s="12"/>
      <c r="U103" s="8"/>
      <c r="V103" s="9"/>
      <c r="W103" s="14" t="str">
        <f t="shared" si="16"/>
        <v/>
      </c>
      <c r="X103" s="7">
        <f t="shared" ca="1" si="17"/>
        <v>0</v>
      </c>
      <c r="Y103" s="9"/>
    </row>
    <row r="104" spans="1:25" x14ac:dyDescent="0.3">
      <c r="A104" s="7" t="str">
        <f t="shared" si="9"/>
        <v/>
      </c>
      <c r="B104" s="7" t="str">
        <f t="shared" si="10"/>
        <v/>
      </c>
      <c r="C104" s="7" t="str">
        <f t="shared" si="11"/>
        <v/>
      </c>
      <c r="D104" s="7" t="str">
        <f t="shared" si="12"/>
        <v/>
      </c>
      <c r="E104" s="8"/>
      <c r="F104" s="8"/>
      <c r="G104" s="8"/>
      <c r="H104" s="9"/>
      <c r="I104" s="10"/>
      <c r="J104" s="9"/>
      <c r="K104" s="11" t="str">
        <f>IF($J104="","",IFERROR(VLOOKUP($J104,Listas!$F$4:$G$10,2,FALSE),""))</f>
        <v/>
      </c>
      <c r="L104" s="9"/>
      <c r="M104" s="12"/>
      <c r="N104" s="13"/>
      <c r="O104" s="14" t="str">
        <f t="shared" si="13"/>
        <v/>
      </c>
      <c r="P104" s="13"/>
      <c r="Q104" s="14" t="str">
        <f t="shared" si="14"/>
        <v/>
      </c>
      <c r="R104" s="14" t="str">
        <f t="shared" si="15"/>
        <v/>
      </c>
      <c r="S104" s="9"/>
      <c r="T104" s="12"/>
      <c r="U104" s="8"/>
      <c r="V104" s="9"/>
      <c r="W104" s="14" t="str">
        <f t="shared" si="16"/>
        <v/>
      </c>
      <c r="X104" s="7">
        <f t="shared" ca="1" si="17"/>
        <v>0</v>
      </c>
      <c r="Y104" s="9"/>
    </row>
    <row r="105" spans="1:25" x14ac:dyDescent="0.3">
      <c r="A105" s="7" t="str">
        <f t="shared" si="9"/>
        <v/>
      </c>
      <c r="B105" s="7" t="str">
        <f t="shared" si="10"/>
        <v/>
      </c>
      <c r="C105" s="7" t="str">
        <f t="shared" si="11"/>
        <v/>
      </c>
      <c r="D105" s="7" t="str">
        <f t="shared" si="12"/>
        <v/>
      </c>
      <c r="E105" s="8"/>
      <c r="F105" s="8"/>
      <c r="G105" s="8"/>
      <c r="H105" s="9"/>
      <c r="I105" s="10"/>
      <c r="J105" s="9"/>
      <c r="K105" s="11" t="str">
        <f>IF($J105="","",IFERROR(VLOOKUP($J105,Listas!$F$4:$G$10,2,FALSE),""))</f>
        <v/>
      </c>
      <c r="L105" s="9"/>
      <c r="M105" s="12"/>
      <c r="N105" s="13"/>
      <c r="O105" s="14" t="str">
        <f t="shared" si="13"/>
        <v/>
      </c>
      <c r="P105" s="13"/>
      <c r="Q105" s="14" t="str">
        <f t="shared" si="14"/>
        <v/>
      </c>
      <c r="R105" s="14" t="str">
        <f t="shared" si="15"/>
        <v/>
      </c>
      <c r="S105" s="9"/>
      <c r="T105" s="12"/>
      <c r="U105" s="8"/>
      <c r="V105" s="9"/>
      <c r="W105" s="14" t="str">
        <f t="shared" si="16"/>
        <v/>
      </c>
      <c r="X105" s="7">
        <f t="shared" ca="1" si="17"/>
        <v>0</v>
      </c>
      <c r="Y105" s="9"/>
    </row>
    <row r="106" spans="1:25" x14ac:dyDescent="0.3">
      <c r="A106" s="7" t="str">
        <f t="shared" si="9"/>
        <v/>
      </c>
      <c r="B106" s="7" t="str">
        <f t="shared" si="10"/>
        <v/>
      </c>
      <c r="C106" s="7" t="str">
        <f t="shared" si="11"/>
        <v/>
      </c>
      <c r="D106" s="7" t="str">
        <f t="shared" si="12"/>
        <v/>
      </c>
      <c r="E106" s="8"/>
      <c r="F106" s="8"/>
      <c r="G106" s="8"/>
      <c r="H106" s="9"/>
      <c r="I106" s="10"/>
      <c r="J106" s="9"/>
      <c r="K106" s="11" t="str">
        <f>IF($J106="","",IFERROR(VLOOKUP($J106,Listas!$F$4:$G$10,2,FALSE),""))</f>
        <v/>
      </c>
      <c r="L106" s="9"/>
      <c r="M106" s="12"/>
      <c r="N106" s="13"/>
      <c r="O106" s="14" t="str">
        <f t="shared" si="13"/>
        <v/>
      </c>
      <c r="P106" s="13"/>
      <c r="Q106" s="14" t="str">
        <f t="shared" si="14"/>
        <v/>
      </c>
      <c r="R106" s="14" t="str">
        <f t="shared" si="15"/>
        <v/>
      </c>
      <c r="S106" s="9"/>
      <c r="T106" s="12"/>
      <c r="U106" s="8"/>
      <c r="V106" s="9"/>
      <c r="W106" s="14" t="str">
        <f t="shared" si="16"/>
        <v/>
      </c>
      <c r="X106" s="7">
        <f t="shared" ca="1" si="17"/>
        <v>0</v>
      </c>
      <c r="Y106" s="9"/>
    </row>
    <row r="107" spans="1:25" x14ac:dyDescent="0.3">
      <c r="A107" s="7" t="str">
        <f t="shared" si="9"/>
        <v/>
      </c>
      <c r="B107" s="7" t="str">
        <f t="shared" si="10"/>
        <v/>
      </c>
      <c r="C107" s="7" t="str">
        <f t="shared" si="11"/>
        <v/>
      </c>
      <c r="D107" s="7" t="str">
        <f t="shared" si="12"/>
        <v/>
      </c>
      <c r="E107" s="8"/>
      <c r="F107" s="8"/>
      <c r="G107" s="8"/>
      <c r="H107" s="9"/>
      <c r="I107" s="10"/>
      <c r="J107" s="9"/>
      <c r="K107" s="11" t="str">
        <f>IF($J107="","",IFERROR(VLOOKUP($J107,Listas!$F$4:$G$10,2,FALSE),""))</f>
        <v/>
      </c>
      <c r="L107" s="9"/>
      <c r="M107" s="12"/>
      <c r="N107" s="13"/>
      <c r="O107" s="14" t="str">
        <f t="shared" si="13"/>
        <v/>
      </c>
      <c r="P107" s="13"/>
      <c r="Q107" s="14" t="str">
        <f t="shared" si="14"/>
        <v/>
      </c>
      <c r="R107" s="14" t="str">
        <f t="shared" si="15"/>
        <v/>
      </c>
      <c r="S107" s="9"/>
      <c r="T107" s="12"/>
      <c r="U107" s="8"/>
      <c r="V107" s="9"/>
      <c r="W107" s="14" t="str">
        <f t="shared" si="16"/>
        <v/>
      </c>
      <c r="X107" s="7">
        <f t="shared" ca="1" si="17"/>
        <v>0</v>
      </c>
      <c r="Y107" s="9"/>
    </row>
    <row r="108" spans="1:25" x14ac:dyDescent="0.3">
      <c r="A108" s="7" t="str">
        <f t="shared" si="9"/>
        <v/>
      </c>
      <c r="B108" s="7" t="str">
        <f t="shared" si="10"/>
        <v/>
      </c>
      <c r="C108" s="7" t="str">
        <f t="shared" si="11"/>
        <v/>
      </c>
      <c r="D108" s="7" t="str">
        <f t="shared" si="12"/>
        <v/>
      </c>
      <c r="E108" s="8"/>
      <c r="F108" s="8"/>
      <c r="G108" s="8"/>
      <c r="H108" s="9"/>
      <c r="I108" s="10"/>
      <c r="J108" s="9"/>
      <c r="K108" s="11" t="str">
        <f>IF($J108="","",IFERROR(VLOOKUP($J108,Listas!$F$4:$G$10,2,FALSE),""))</f>
        <v/>
      </c>
      <c r="L108" s="9"/>
      <c r="M108" s="12"/>
      <c r="N108" s="13"/>
      <c r="O108" s="14" t="str">
        <f t="shared" si="13"/>
        <v/>
      </c>
      <c r="P108" s="13"/>
      <c r="Q108" s="14" t="str">
        <f t="shared" si="14"/>
        <v/>
      </c>
      <c r="R108" s="14" t="str">
        <f t="shared" si="15"/>
        <v/>
      </c>
      <c r="S108" s="9"/>
      <c r="T108" s="12"/>
      <c r="U108" s="8"/>
      <c r="V108" s="9"/>
      <c r="W108" s="14" t="str">
        <f t="shared" si="16"/>
        <v/>
      </c>
      <c r="X108" s="7">
        <f t="shared" ca="1" si="17"/>
        <v>0</v>
      </c>
      <c r="Y108" s="9"/>
    </row>
    <row r="109" spans="1:25" x14ac:dyDescent="0.3">
      <c r="A109" s="7" t="str">
        <f t="shared" si="9"/>
        <v/>
      </c>
      <c r="B109" s="7" t="str">
        <f t="shared" si="10"/>
        <v/>
      </c>
      <c r="C109" s="7" t="str">
        <f t="shared" si="11"/>
        <v/>
      </c>
      <c r="D109" s="7" t="str">
        <f t="shared" si="12"/>
        <v/>
      </c>
      <c r="E109" s="8"/>
      <c r="F109" s="8"/>
      <c r="G109" s="8"/>
      <c r="H109" s="9"/>
      <c r="I109" s="10"/>
      <c r="J109" s="9"/>
      <c r="K109" s="11" t="str">
        <f>IF($J109="","",IFERROR(VLOOKUP($J109,Listas!$F$4:$G$10,2,FALSE),""))</f>
        <v/>
      </c>
      <c r="L109" s="9"/>
      <c r="M109" s="12"/>
      <c r="N109" s="13"/>
      <c r="O109" s="14" t="str">
        <f t="shared" si="13"/>
        <v/>
      </c>
      <c r="P109" s="13"/>
      <c r="Q109" s="14" t="str">
        <f t="shared" si="14"/>
        <v/>
      </c>
      <c r="R109" s="14" t="str">
        <f t="shared" si="15"/>
        <v/>
      </c>
      <c r="S109" s="9"/>
      <c r="T109" s="12"/>
      <c r="U109" s="8"/>
      <c r="V109" s="9"/>
      <c r="W109" s="14" t="str">
        <f t="shared" si="16"/>
        <v/>
      </c>
      <c r="X109" s="7">
        <f t="shared" ca="1" si="17"/>
        <v>0</v>
      </c>
      <c r="Y109" s="9"/>
    </row>
    <row r="110" spans="1:25" x14ac:dyDescent="0.3">
      <c r="A110" s="7" t="str">
        <f t="shared" si="9"/>
        <v/>
      </c>
      <c r="B110" s="7" t="str">
        <f t="shared" si="10"/>
        <v/>
      </c>
      <c r="C110" s="7" t="str">
        <f t="shared" si="11"/>
        <v/>
      </c>
      <c r="D110" s="7" t="str">
        <f t="shared" si="12"/>
        <v/>
      </c>
      <c r="E110" s="8"/>
      <c r="F110" s="8"/>
      <c r="G110" s="8"/>
      <c r="H110" s="9"/>
      <c r="I110" s="10"/>
      <c r="J110" s="9"/>
      <c r="K110" s="11" t="str">
        <f>IF($J110="","",IFERROR(VLOOKUP($J110,Listas!$F$4:$G$10,2,FALSE),""))</f>
        <v/>
      </c>
      <c r="L110" s="9"/>
      <c r="M110" s="12"/>
      <c r="N110" s="13"/>
      <c r="O110" s="14" t="str">
        <f t="shared" si="13"/>
        <v/>
      </c>
      <c r="P110" s="13"/>
      <c r="Q110" s="14" t="str">
        <f t="shared" si="14"/>
        <v/>
      </c>
      <c r="R110" s="14" t="str">
        <f t="shared" si="15"/>
        <v/>
      </c>
      <c r="S110" s="9"/>
      <c r="T110" s="12"/>
      <c r="U110" s="8"/>
      <c r="V110" s="9"/>
      <c r="W110" s="14" t="str">
        <f t="shared" si="16"/>
        <v/>
      </c>
      <c r="X110" s="7">
        <f t="shared" ca="1" si="17"/>
        <v>0</v>
      </c>
      <c r="Y110" s="9"/>
    </row>
    <row r="111" spans="1:25" x14ac:dyDescent="0.3">
      <c r="A111" s="7" t="str">
        <f t="shared" si="9"/>
        <v/>
      </c>
      <c r="B111" s="7" t="str">
        <f t="shared" si="10"/>
        <v/>
      </c>
      <c r="C111" s="7" t="str">
        <f t="shared" si="11"/>
        <v/>
      </c>
      <c r="D111" s="7" t="str">
        <f t="shared" si="12"/>
        <v/>
      </c>
      <c r="E111" s="8"/>
      <c r="F111" s="8"/>
      <c r="G111" s="8"/>
      <c r="H111" s="9"/>
      <c r="I111" s="10"/>
      <c r="J111" s="9"/>
      <c r="K111" s="11" t="str">
        <f>IF($J111="","",IFERROR(VLOOKUP($J111,Listas!$F$4:$G$10,2,FALSE),""))</f>
        <v/>
      </c>
      <c r="L111" s="9"/>
      <c r="M111" s="12"/>
      <c r="N111" s="13"/>
      <c r="O111" s="14" t="str">
        <f t="shared" si="13"/>
        <v/>
      </c>
      <c r="P111" s="13"/>
      <c r="Q111" s="14" t="str">
        <f t="shared" si="14"/>
        <v/>
      </c>
      <c r="R111" s="14" t="str">
        <f t="shared" si="15"/>
        <v/>
      </c>
      <c r="S111" s="9"/>
      <c r="T111" s="12"/>
      <c r="U111" s="8"/>
      <c r="V111" s="9"/>
      <c r="W111" s="14" t="str">
        <f t="shared" si="16"/>
        <v/>
      </c>
      <c r="X111" s="7">
        <f t="shared" ca="1" si="17"/>
        <v>0</v>
      </c>
      <c r="Y111" s="9"/>
    </row>
    <row r="112" spans="1:25" x14ac:dyDescent="0.3">
      <c r="A112" s="7" t="str">
        <f t="shared" si="9"/>
        <v/>
      </c>
      <c r="B112" s="7" t="str">
        <f t="shared" si="10"/>
        <v/>
      </c>
      <c r="C112" s="7" t="str">
        <f t="shared" si="11"/>
        <v/>
      </c>
      <c r="D112" s="7" t="str">
        <f t="shared" si="12"/>
        <v/>
      </c>
      <c r="E112" s="8"/>
      <c r="F112" s="8"/>
      <c r="G112" s="8"/>
      <c r="H112" s="9"/>
      <c r="I112" s="10"/>
      <c r="J112" s="9"/>
      <c r="K112" s="11" t="str">
        <f>IF($J112="","",IFERROR(VLOOKUP($J112,Listas!$F$4:$G$10,2,FALSE),""))</f>
        <v/>
      </c>
      <c r="L112" s="9"/>
      <c r="M112" s="12"/>
      <c r="N112" s="13"/>
      <c r="O112" s="14" t="str">
        <f t="shared" si="13"/>
        <v/>
      </c>
      <c r="P112" s="13"/>
      <c r="Q112" s="14" t="str">
        <f t="shared" si="14"/>
        <v/>
      </c>
      <c r="R112" s="14" t="str">
        <f t="shared" si="15"/>
        <v/>
      </c>
      <c r="S112" s="9"/>
      <c r="T112" s="12"/>
      <c r="U112" s="8"/>
      <c r="V112" s="9"/>
      <c r="W112" s="14" t="str">
        <f t="shared" si="16"/>
        <v/>
      </c>
      <c r="X112" s="7">
        <f t="shared" ca="1" si="17"/>
        <v>0</v>
      </c>
      <c r="Y112" s="9"/>
    </row>
    <row r="113" spans="1:25" x14ac:dyDescent="0.3">
      <c r="A113" s="7" t="str">
        <f t="shared" si="9"/>
        <v/>
      </c>
      <c r="B113" s="7" t="str">
        <f t="shared" si="10"/>
        <v/>
      </c>
      <c r="C113" s="7" t="str">
        <f t="shared" si="11"/>
        <v/>
      </c>
      <c r="D113" s="7" t="str">
        <f t="shared" si="12"/>
        <v/>
      </c>
      <c r="E113" s="8"/>
      <c r="F113" s="8"/>
      <c r="G113" s="8"/>
      <c r="H113" s="9"/>
      <c r="I113" s="10"/>
      <c r="J113" s="9"/>
      <c r="K113" s="11" t="str">
        <f>IF($J113="","",IFERROR(VLOOKUP($J113,Listas!$F$4:$G$10,2,FALSE),""))</f>
        <v/>
      </c>
      <c r="L113" s="9"/>
      <c r="M113" s="12"/>
      <c r="N113" s="13"/>
      <c r="O113" s="14" t="str">
        <f t="shared" si="13"/>
        <v/>
      </c>
      <c r="P113" s="13"/>
      <c r="Q113" s="14" t="str">
        <f t="shared" si="14"/>
        <v/>
      </c>
      <c r="R113" s="14" t="str">
        <f t="shared" si="15"/>
        <v/>
      </c>
      <c r="S113" s="9"/>
      <c r="T113" s="12"/>
      <c r="U113" s="8"/>
      <c r="V113" s="9"/>
      <c r="W113" s="14" t="str">
        <f t="shared" si="16"/>
        <v/>
      </c>
      <c r="X113" s="7">
        <f t="shared" ca="1" si="17"/>
        <v>0</v>
      </c>
      <c r="Y113" s="9"/>
    </row>
    <row r="114" spans="1:25" x14ac:dyDescent="0.3">
      <c r="A114" s="7" t="str">
        <f t="shared" si="9"/>
        <v/>
      </c>
      <c r="B114" s="7" t="str">
        <f t="shared" si="10"/>
        <v/>
      </c>
      <c r="C114" s="7" t="str">
        <f t="shared" si="11"/>
        <v/>
      </c>
      <c r="D114" s="7" t="str">
        <f t="shared" si="12"/>
        <v/>
      </c>
      <c r="E114" s="8"/>
      <c r="F114" s="8"/>
      <c r="G114" s="8"/>
      <c r="H114" s="9"/>
      <c r="I114" s="10"/>
      <c r="J114" s="9"/>
      <c r="K114" s="11" t="str">
        <f>IF($J114="","",IFERROR(VLOOKUP($J114,Listas!$F$4:$G$10,2,FALSE),""))</f>
        <v/>
      </c>
      <c r="L114" s="9"/>
      <c r="M114" s="12"/>
      <c r="N114" s="13"/>
      <c r="O114" s="14" t="str">
        <f t="shared" si="13"/>
        <v/>
      </c>
      <c r="P114" s="13"/>
      <c r="Q114" s="14" t="str">
        <f t="shared" si="14"/>
        <v/>
      </c>
      <c r="R114" s="14" t="str">
        <f t="shared" si="15"/>
        <v/>
      </c>
      <c r="S114" s="9"/>
      <c r="T114" s="12"/>
      <c r="U114" s="8"/>
      <c r="V114" s="9"/>
      <c r="W114" s="14" t="str">
        <f t="shared" si="16"/>
        <v/>
      </c>
      <c r="X114" s="7">
        <f t="shared" ca="1" si="17"/>
        <v>0</v>
      </c>
      <c r="Y114" s="9"/>
    </row>
    <row r="115" spans="1:25" x14ac:dyDescent="0.3">
      <c r="A115" s="7" t="str">
        <f t="shared" si="9"/>
        <v/>
      </c>
      <c r="B115" s="7" t="str">
        <f t="shared" si="10"/>
        <v/>
      </c>
      <c r="C115" s="7" t="str">
        <f t="shared" si="11"/>
        <v/>
      </c>
      <c r="D115" s="7" t="str">
        <f t="shared" si="12"/>
        <v/>
      </c>
      <c r="E115" s="8"/>
      <c r="F115" s="8"/>
      <c r="G115" s="8"/>
      <c r="H115" s="9"/>
      <c r="I115" s="10"/>
      <c r="J115" s="9"/>
      <c r="K115" s="11" t="str">
        <f>IF($J115="","",IFERROR(VLOOKUP($J115,Listas!$F$4:$G$10,2,FALSE),""))</f>
        <v/>
      </c>
      <c r="L115" s="9"/>
      <c r="M115" s="12"/>
      <c r="N115" s="13"/>
      <c r="O115" s="14" t="str">
        <f t="shared" si="13"/>
        <v/>
      </c>
      <c r="P115" s="13"/>
      <c r="Q115" s="14" t="str">
        <f t="shared" si="14"/>
        <v/>
      </c>
      <c r="R115" s="14" t="str">
        <f t="shared" si="15"/>
        <v/>
      </c>
      <c r="S115" s="9"/>
      <c r="T115" s="12"/>
      <c r="U115" s="8"/>
      <c r="V115" s="9"/>
      <c r="W115" s="14" t="str">
        <f t="shared" si="16"/>
        <v/>
      </c>
      <c r="X115" s="7">
        <f t="shared" ca="1" si="17"/>
        <v>0</v>
      </c>
      <c r="Y115" s="9"/>
    </row>
    <row r="116" spans="1:25" x14ac:dyDescent="0.3">
      <c r="A116" s="7" t="str">
        <f t="shared" si="9"/>
        <v/>
      </c>
      <c r="B116" s="7" t="str">
        <f t="shared" si="10"/>
        <v/>
      </c>
      <c r="C116" s="7" t="str">
        <f t="shared" si="11"/>
        <v/>
      </c>
      <c r="D116" s="7" t="str">
        <f t="shared" si="12"/>
        <v/>
      </c>
      <c r="E116" s="8"/>
      <c r="F116" s="8"/>
      <c r="G116" s="8"/>
      <c r="H116" s="9"/>
      <c r="I116" s="10"/>
      <c r="J116" s="9"/>
      <c r="K116" s="11" t="str">
        <f>IF($J116="","",IFERROR(VLOOKUP($J116,Listas!$F$4:$G$10,2,FALSE),""))</f>
        <v/>
      </c>
      <c r="L116" s="9"/>
      <c r="M116" s="12"/>
      <c r="N116" s="13"/>
      <c r="O116" s="14" t="str">
        <f t="shared" si="13"/>
        <v/>
      </c>
      <c r="P116" s="13"/>
      <c r="Q116" s="14" t="str">
        <f t="shared" si="14"/>
        <v/>
      </c>
      <c r="R116" s="14" t="str">
        <f t="shared" si="15"/>
        <v/>
      </c>
      <c r="S116" s="9"/>
      <c r="T116" s="12"/>
      <c r="U116" s="8"/>
      <c r="V116" s="9"/>
      <c r="W116" s="14" t="str">
        <f t="shared" si="16"/>
        <v/>
      </c>
      <c r="X116" s="7">
        <f t="shared" ca="1" si="17"/>
        <v>0</v>
      </c>
      <c r="Y116" s="9"/>
    </row>
    <row r="117" spans="1:25" x14ac:dyDescent="0.3">
      <c r="A117" s="7" t="str">
        <f t="shared" si="9"/>
        <v/>
      </c>
      <c r="B117" s="7" t="str">
        <f t="shared" si="10"/>
        <v/>
      </c>
      <c r="C117" s="7" t="str">
        <f t="shared" si="11"/>
        <v/>
      </c>
      <c r="D117" s="7" t="str">
        <f t="shared" si="12"/>
        <v/>
      </c>
      <c r="E117" s="8"/>
      <c r="F117" s="8"/>
      <c r="G117" s="8"/>
      <c r="H117" s="9"/>
      <c r="I117" s="10"/>
      <c r="J117" s="9"/>
      <c r="K117" s="11" t="str">
        <f>IF($J117="","",IFERROR(VLOOKUP($J117,Listas!$F$4:$G$10,2,FALSE),""))</f>
        <v/>
      </c>
      <c r="L117" s="9"/>
      <c r="M117" s="12"/>
      <c r="N117" s="13"/>
      <c r="O117" s="14" t="str">
        <f t="shared" si="13"/>
        <v/>
      </c>
      <c r="P117" s="13"/>
      <c r="Q117" s="14" t="str">
        <f t="shared" si="14"/>
        <v/>
      </c>
      <c r="R117" s="14" t="str">
        <f t="shared" si="15"/>
        <v/>
      </c>
      <c r="S117" s="9"/>
      <c r="T117" s="12"/>
      <c r="U117" s="8"/>
      <c r="V117" s="9"/>
      <c r="W117" s="14" t="str">
        <f t="shared" si="16"/>
        <v/>
      </c>
      <c r="X117" s="7">
        <f t="shared" ca="1" si="17"/>
        <v>0</v>
      </c>
      <c r="Y117" s="9"/>
    </row>
    <row r="118" spans="1:25" x14ac:dyDescent="0.3">
      <c r="A118" s="7" t="str">
        <f t="shared" si="9"/>
        <v/>
      </c>
      <c r="B118" s="7" t="str">
        <f t="shared" si="10"/>
        <v/>
      </c>
      <c r="C118" s="7" t="str">
        <f t="shared" si="11"/>
        <v/>
      </c>
      <c r="D118" s="7" t="str">
        <f t="shared" si="12"/>
        <v/>
      </c>
      <c r="E118" s="8"/>
      <c r="F118" s="8"/>
      <c r="G118" s="8"/>
      <c r="H118" s="9"/>
      <c r="I118" s="10"/>
      <c r="J118" s="9"/>
      <c r="K118" s="11" t="str">
        <f>IF($J118="","",IFERROR(VLOOKUP($J118,Listas!$F$4:$G$10,2,FALSE),""))</f>
        <v/>
      </c>
      <c r="L118" s="9"/>
      <c r="M118" s="12"/>
      <c r="N118" s="13"/>
      <c r="O118" s="14" t="str">
        <f t="shared" si="13"/>
        <v/>
      </c>
      <c r="P118" s="13"/>
      <c r="Q118" s="14" t="str">
        <f t="shared" si="14"/>
        <v/>
      </c>
      <c r="R118" s="14" t="str">
        <f t="shared" si="15"/>
        <v/>
      </c>
      <c r="S118" s="9"/>
      <c r="T118" s="12"/>
      <c r="U118" s="8"/>
      <c r="V118" s="9"/>
      <c r="W118" s="14" t="str">
        <f t="shared" si="16"/>
        <v/>
      </c>
      <c r="X118" s="7">
        <f t="shared" ca="1" si="17"/>
        <v>0</v>
      </c>
      <c r="Y118" s="9"/>
    </row>
    <row r="119" spans="1:25" x14ac:dyDescent="0.3">
      <c r="A119" s="7" t="str">
        <f t="shared" si="9"/>
        <v/>
      </c>
      <c r="B119" s="7" t="str">
        <f t="shared" si="10"/>
        <v/>
      </c>
      <c r="C119" s="7" t="str">
        <f t="shared" si="11"/>
        <v/>
      </c>
      <c r="D119" s="7" t="str">
        <f t="shared" si="12"/>
        <v/>
      </c>
      <c r="E119" s="8"/>
      <c r="F119" s="8"/>
      <c r="G119" s="8"/>
      <c r="H119" s="9"/>
      <c r="I119" s="10"/>
      <c r="J119" s="9"/>
      <c r="K119" s="11" t="str">
        <f>IF($J119="","",IFERROR(VLOOKUP($J119,Listas!$F$4:$G$10,2,FALSE),""))</f>
        <v/>
      </c>
      <c r="L119" s="9"/>
      <c r="M119" s="12"/>
      <c r="N119" s="13"/>
      <c r="O119" s="14" t="str">
        <f t="shared" si="13"/>
        <v/>
      </c>
      <c r="P119" s="13"/>
      <c r="Q119" s="14" t="str">
        <f t="shared" si="14"/>
        <v/>
      </c>
      <c r="R119" s="14" t="str">
        <f t="shared" si="15"/>
        <v/>
      </c>
      <c r="S119" s="9"/>
      <c r="T119" s="12"/>
      <c r="U119" s="8"/>
      <c r="V119" s="9"/>
      <c r="W119" s="14" t="str">
        <f t="shared" si="16"/>
        <v/>
      </c>
      <c r="X119" s="7">
        <f t="shared" ca="1" si="17"/>
        <v>0</v>
      </c>
      <c r="Y119" s="9"/>
    </row>
    <row r="120" spans="1:25" x14ac:dyDescent="0.3">
      <c r="A120" s="7" t="str">
        <f t="shared" si="9"/>
        <v/>
      </c>
      <c r="B120" s="7" t="str">
        <f t="shared" si="10"/>
        <v/>
      </c>
      <c r="C120" s="7" t="str">
        <f t="shared" si="11"/>
        <v/>
      </c>
      <c r="D120" s="7" t="str">
        <f t="shared" si="12"/>
        <v/>
      </c>
      <c r="E120" s="8"/>
      <c r="F120" s="8"/>
      <c r="G120" s="8"/>
      <c r="H120" s="9"/>
      <c r="I120" s="10"/>
      <c r="J120" s="9"/>
      <c r="K120" s="11" t="str">
        <f>IF($J120="","",IFERROR(VLOOKUP($J120,Listas!$F$4:$G$10,2,FALSE),""))</f>
        <v/>
      </c>
      <c r="L120" s="9"/>
      <c r="M120" s="12"/>
      <c r="N120" s="13"/>
      <c r="O120" s="14" t="str">
        <f t="shared" si="13"/>
        <v/>
      </c>
      <c r="P120" s="13"/>
      <c r="Q120" s="14" t="str">
        <f t="shared" si="14"/>
        <v/>
      </c>
      <c r="R120" s="14" t="str">
        <f t="shared" si="15"/>
        <v/>
      </c>
      <c r="S120" s="9"/>
      <c r="T120" s="12"/>
      <c r="U120" s="8"/>
      <c r="V120" s="9"/>
      <c r="W120" s="14" t="str">
        <f t="shared" si="16"/>
        <v/>
      </c>
      <c r="X120" s="7">
        <f t="shared" ca="1" si="17"/>
        <v>0</v>
      </c>
      <c r="Y120" s="9"/>
    </row>
    <row r="121" spans="1:25" x14ac:dyDescent="0.3">
      <c r="A121" s="7" t="str">
        <f t="shared" si="9"/>
        <v/>
      </c>
      <c r="B121" s="7" t="str">
        <f t="shared" si="10"/>
        <v/>
      </c>
      <c r="C121" s="7" t="str">
        <f t="shared" si="11"/>
        <v/>
      </c>
      <c r="D121" s="7" t="str">
        <f t="shared" si="12"/>
        <v/>
      </c>
      <c r="E121" s="8"/>
      <c r="F121" s="8"/>
      <c r="G121" s="8"/>
      <c r="H121" s="9"/>
      <c r="I121" s="10"/>
      <c r="J121" s="9"/>
      <c r="K121" s="11" t="str">
        <f>IF($J121="","",IFERROR(VLOOKUP($J121,Listas!$F$4:$G$10,2,FALSE),""))</f>
        <v/>
      </c>
      <c r="L121" s="9"/>
      <c r="M121" s="12"/>
      <c r="N121" s="13"/>
      <c r="O121" s="14" t="str">
        <f t="shared" si="13"/>
        <v/>
      </c>
      <c r="P121" s="13"/>
      <c r="Q121" s="14" t="str">
        <f t="shared" si="14"/>
        <v/>
      </c>
      <c r="R121" s="14" t="str">
        <f t="shared" si="15"/>
        <v/>
      </c>
      <c r="S121" s="9"/>
      <c r="T121" s="12"/>
      <c r="U121" s="8"/>
      <c r="V121" s="9"/>
      <c r="W121" s="14" t="str">
        <f t="shared" si="16"/>
        <v/>
      </c>
      <c r="X121" s="7">
        <f t="shared" ca="1" si="17"/>
        <v>0</v>
      </c>
      <c r="Y121" s="9"/>
    </row>
    <row r="122" spans="1:25" x14ac:dyDescent="0.3">
      <c r="A122" s="7" t="str">
        <f t="shared" si="9"/>
        <v/>
      </c>
      <c r="B122" s="7" t="str">
        <f t="shared" si="10"/>
        <v/>
      </c>
      <c r="C122" s="7" t="str">
        <f t="shared" si="11"/>
        <v/>
      </c>
      <c r="D122" s="7" t="str">
        <f t="shared" si="12"/>
        <v/>
      </c>
      <c r="E122" s="8"/>
      <c r="F122" s="8"/>
      <c r="G122" s="8"/>
      <c r="H122" s="9"/>
      <c r="I122" s="10"/>
      <c r="J122" s="9"/>
      <c r="K122" s="11" t="str">
        <f>IF($J122="","",IFERROR(VLOOKUP($J122,Listas!$F$4:$G$10,2,FALSE),""))</f>
        <v/>
      </c>
      <c r="L122" s="9"/>
      <c r="M122" s="12"/>
      <c r="N122" s="13"/>
      <c r="O122" s="14" t="str">
        <f t="shared" si="13"/>
        <v/>
      </c>
      <c r="P122" s="13"/>
      <c r="Q122" s="14" t="str">
        <f t="shared" si="14"/>
        <v/>
      </c>
      <c r="R122" s="14" t="str">
        <f t="shared" si="15"/>
        <v/>
      </c>
      <c r="S122" s="9"/>
      <c r="T122" s="12"/>
      <c r="U122" s="8"/>
      <c r="V122" s="9"/>
      <c r="W122" s="14" t="str">
        <f t="shared" si="16"/>
        <v/>
      </c>
      <c r="X122" s="7">
        <f t="shared" ca="1" si="17"/>
        <v>0</v>
      </c>
      <c r="Y122" s="9"/>
    </row>
    <row r="123" spans="1:25" x14ac:dyDescent="0.3">
      <c r="A123" s="7" t="str">
        <f t="shared" si="9"/>
        <v/>
      </c>
      <c r="B123" s="7" t="str">
        <f t="shared" si="10"/>
        <v/>
      </c>
      <c r="C123" s="7" t="str">
        <f t="shared" si="11"/>
        <v/>
      </c>
      <c r="D123" s="7" t="str">
        <f t="shared" si="12"/>
        <v/>
      </c>
      <c r="E123" s="8"/>
      <c r="F123" s="8"/>
      <c r="G123" s="8"/>
      <c r="H123" s="9"/>
      <c r="I123" s="10"/>
      <c r="J123" s="9"/>
      <c r="K123" s="11" t="str">
        <f>IF($J123="","",IFERROR(VLOOKUP($J123,Listas!$F$4:$G$10,2,FALSE),""))</f>
        <v/>
      </c>
      <c r="L123" s="9"/>
      <c r="M123" s="12"/>
      <c r="N123" s="13"/>
      <c r="O123" s="14" t="str">
        <f t="shared" si="13"/>
        <v/>
      </c>
      <c r="P123" s="13"/>
      <c r="Q123" s="14" t="str">
        <f t="shared" si="14"/>
        <v/>
      </c>
      <c r="R123" s="14" t="str">
        <f t="shared" si="15"/>
        <v/>
      </c>
      <c r="S123" s="9"/>
      <c r="T123" s="12"/>
      <c r="U123" s="8"/>
      <c r="V123" s="9"/>
      <c r="W123" s="14" t="str">
        <f t="shared" si="16"/>
        <v/>
      </c>
      <c r="X123" s="7">
        <f t="shared" ca="1" si="17"/>
        <v>0</v>
      </c>
      <c r="Y123" s="9"/>
    </row>
    <row r="124" spans="1:25" x14ac:dyDescent="0.3">
      <c r="A124" s="7" t="str">
        <f t="shared" si="9"/>
        <v/>
      </c>
      <c r="B124" s="7" t="str">
        <f t="shared" si="10"/>
        <v/>
      </c>
      <c r="C124" s="7" t="str">
        <f t="shared" si="11"/>
        <v/>
      </c>
      <c r="D124" s="7" t="str">
        <f t="shared" si="12"/>
        <v/>
      </c>
      <c r="E124" s="8"/>
      <c r="F124" s="8"/>
      <c r="G124" s="8"/>
      <c r="H124" s="9"/>
      <c r="I124" s="10"/>
      <c r="J124" s="9"/>
      <c r="K124" s="11" t="str">
        <f>IF($J124="","",IFERROR(VLOOKUP($J124,Listas!$F$4:$G$10,2,FALSE),""))</f>
        <v/>
      </c>
      <c r="L124" s="9"/>
      <c r="M124" s="12"/>
      <c r="N124" s="13"/>
      <c r="O124" s="14" t="str">
        <f t="shared" si="13"/>
        <v/>
      </c>
      <c r="P124" s="13"/>
      <c r="Q124" s="14" t="str">
        <f t="shared" si="14"/>
        <v/>
      </c>
      <c r="R124" s="14" t="str">
        <f t="shared" si="15"/>
        <v/>
      </c>
      <c r="S124" s="9"/>
      <c r="T124" s="12"/>
      <c r="U124" s="8"/>
      <c r="V124" s="9"/>
      <c r="W124" s="14" t="str">
        <f t="shared" si="16"/>
        <v/>
      </c>
      <c r="X124" s="7">
        <f t="shared" ca="1" si="17"/>
        <v>0</v>
      </c>
      <c r="Y124" s="9"/>
    </row>
    <row r="125" spans="1:25" x14ac:dyDescent="0.3">
      <c r="A125" s="7" t="str">
        <f t="shared" si="9"/>
        <v/>
      </c>
      <c r="B125" s="7" t="str">
        <f t="shared" si="10"/>
        <v/>
      </c>
      <c r="C125" s="7" t="str">
        <f t="shared" si="11"/>
        <v/>
      </c>
      <c r="D125" s="7" t="str">
        <f t="shared" si="12"/>
        <v/>
      </c>
      <c r="E125" s="8"/>
      <c r="F125" s="8"/>
      <c r="G125" s="8"/>
      <c r="H125" s="9"/>
      <c r="I125" s="10"/>
      <c r="J125" s="9"/>
      <c r="K125" s="11" t="str">
        <f>IF($J125="","",IFERROR(VLOOKUP($J125,Listas!$F$4:$G$10,2,FALSE),""))</f>
        <v/>
      </c>
      <c r="L125" s="9"/>
      <c r="M125" s="12"/>
      <c r="N125" s="13"/>
      <c r="O125" s="14" t="str">
        <f t="shared" si="13"/>
        <v/>
      </c>
      <c r="P125" s="13"/>
      <c r="Q125" s="14" t="str">
        <f t="shared" si="14"/>
        <v/>
      </c>
      <c r="R125" s="14" t="str">
        <f t="shared" si="15"/>
        <v/>
      </c>
      <c r="S125" s="9"/>
      <c r="T125" s="12"/>
      <c r="U125" s="8"/>
      <c r="V125" s="9"/>
      <c r="W125" s="14" t="str">
        <f t="shared" si="16"/>
        <v/>
      </c>
      <c r="X125" s="7">
        <f t="shared" ca="1" si="17"/>
        <v>0</v>
      </c>
      <c r="Y125" s="9"/>
    </row>
    <row r="126" spans="1:25" x14ac:dyDescent="0.3">
      <c r="A126" s="7" t="str">
        <f t="shared" si="9"/>
        <v/>
      </c>
      <c r="B126" s="7" t="str">
        <f t="shared" si="10"/>
        <v/>
      </c>
      <c r="C126" s="7" t="str">
        <f t="shared" si="11"/>
        <v/>
      </c>
      <c r="D126" s="7" t="str">
        <f t="shared" si="12"/>
        <v/>
      </c>
      <c r="E126" s="8"/>
      <c r="F126" s="8"/>
      <c r="G126" s="8"/>
      <c r="H126" s="9"/>
      <c r="I126" s="10"/>
      <c r="J126" s="9"/>
      <c r="K126" s="11" t="str">
        <f>IF($J126="","",IFERROR(VLOOKUP($J126,Listas!$F$4:$G$10,2,FALSE),""))</f>
        <v/>
      </c>
      <c r="L126" s="9"/>
      <c r="M126" s="12"/>
      <c r="N126" s="13"/>
      <c r="O126" s="14" t="str">
        <f t="shared" si="13"/>
        <v/>
      </c>
      <c r="P126" s="13"/>
      <c r="Q126" s="14" t="str">
        <f t="shared" si="14"/>
        <v/>
      </c>
      <c r="R126" s="14" t="str">
        <f t="shared" si="15"/>
        <v/>
      </c>
      <c r="S126" s="9"/>
      <c r="T126" s="12"/>
      <c r="U126" s="8"/>
      <c r="V126" s="9"/>
      <c r="W126" s="14" t="str">
        <f t="shared" si="16"/>
        <v/>
      </c>
      <c r="X126" s="7">
        <f t="shared" ca="1" si="17"/>
        <v>0</v>
      </c>
      <c r="Y126" s="9"/>
    </row>
    <row r="127" spans="1:25" x14ac:dyDescent="0.3">
      <c r="A127" s="7" t="str">
        <f t="shared" si="9"/>
        <v/>
      </c>
      <c r="B127" s="7" t="str">
        <f t="shared" si="10"/>
        <v/>
      </c>
      <c r="C127" s="7" t="str">
        <f t="shared" si="11"/>
        <v/>
      </c>
      <c r="D127" s="7" t="str">
        <f t="shared" si="12"/>
        <v/>
      </c>
      <c r="E127" s="8"/>
      <c r="F127" s="8"/>
      <c r="G127" s="8"/>
      <c r="H127" s="9"/>
      <c r="I127" s="10"/>
      <c r="J127" s="9"/>
      <c r="K127" s="11" t="str">
        <f>IF($J127="","",IFERROR(VLOOKUP($J127,Listas!$F$4:$G$10,2,FALSE),""))</f>
        <v/>
      </c>
      <c r="L127" s="9"/>
      <c r="M127" s="12"/>
      <c r="N127" s="13"/>
      <c r="O127" s="14" t="str">
        <f t="shared" si="13"/>
        <v/>
      </c>
      <c r="P127" s="13"/>
      <c r="Q127" s="14" t="str">
        <f t="shared" si="14"/>
        <v/>
      </c>
      <c r="R127" s="14" t="str">
        <f t="shared" si="15"/>
        <v/>
      </c>
      <c r="S127" s="9"/>
      <c r="T127" s="12"/>
      <c r="U127" s="8"/>
      <c r="V127" s="9"/>
      <c r="W127" s="14" t="str">
        <f t="shared" si="16"/>
        <v/>
      </c>
      <c r="X127" s="7">
        <f t="shared" ca="1" si="17"/>
        <v>0</v>
      </c>
      <c r="Y127" s="9"/>
    </row>
    <row r="128" spans="1:25" x14ac:dyDescent="0.3">
      <c r="A128" s="7" t="str">
        <f t="shared" si="9"/>
        <v/>
      </c>
      <c r="B128" s="7" t="str">
        <f t="shared" si="10"/>
        <v/>
      </c>
      <c r="C128" s="7" t="str">
        <f t="shared" si="11"/>
        <v/>
      </c>
      <c r="D128" s="7" t="str">
        <f t="shared" si="12"/>
        <v/>
      </c>
      <c r="E128" s="8"/>
      <c r="F128" s="8"/>
      <c r="G128" s="8"/>
      <c r="H128" s="9"/>
      <c r="I128" s="10"/>
      <c r="J128" s="9"/>
      <c r="K128" s="11" t="str">
        <f>IF($J128="","",IFERROR(VLOOKUP($J128,Listas!$F$4:$G$10,2,FALSE),""))</f>
        <v/>
      </c>
      <c r="L128" s="9"/>
      <c r="M128" s="12"/>
      <c r="N128" s="13"/>
      <c r="O128" s="14" t="str">
        <f t="shared" si="13"/>
        <v/>
      </c>
      <c r="P128" s="13"/>
      <c r="Q128" s="14" t="str">
        <f t="shared" si="14"/>
        <v/>
      </c>
      <c r="R128" s="14" t="str">
        <f t="shared" si="15"/>
        <v/>
      </c>
      <c r="S128" s="9"/>
      <c r="T128" s="12"/>
      <c r="U128" s="8"/>
      <c r="V128" s="9"/>
      <c r="W128" s="14" t="str">
        <f t="shared" si="16"/>
        <v/>
      </c>
      <c r="X128" s="7">
        <f t="shared" ca="1" si="17"/>
        <v>0</v>
      </c>
      <c r="Y128" s="9"/>
    </row>
    <row r="129" spans="1:25" x14ac:dyDescent="0.3">
      <c r="A129" s="7" t="str">
        <f t="shared" si="9"/>
        <v/>
      </c>
      <c r="B129" s="7" t="str">
        <f t="shared" si="10"/>
        <v/>
      </c>
      <c r="C129" s="7" t="str">
        <f t="shared" si="11"/>
        <v/>
      </c>
      <c r="D129" s="7" t="str">
        <f t="shared" si="12"/>
        <v/>
      </c>
      <c r="E129" s="8"/>
      <c r="F129" s="8"/>
      <c r="G129" s="8"/>
      <c r="H129" s="9"/>
      <c r="I129" s="10"/>
      <c r="J129" s="9"/>
      <c r="K129" s="11" t="str">
        <f>IF($J129="","",IFERROR(VLOOKUP($J129,Listas!$F$4:$G$10,2,FALSE),""))</f>
        <v/>
      </c>
      <c r="L129" s="9"/>
      <c r="M129" s="12"/>
      <c r="N129" s="13"/>
      <c r="O129" s="14" t="str">
        <f t="shared" si="13"/>
        <v/>
      </c>
      <c r="P129" s="13"/>
      <c r="Q129" s="14" t="str">
        <f t="shared" si="14"/>
        <v/>
      </c>
      <c r="R129" s="14" t="str">
        <f t="shared" si="15"/>
        <v/>
      </c>
      <c r="S129" s="9"/>
      <c r="T129" s="12"/>
      <c r="U129" s="8"/>
      <c r="V129" s="9"/>
      <c r="W129" s="14" t="str">
        <f t="shared" si="16"/>
        <v/>
      </c>
      <c r="X129" s="7">
        <f t="shared" ca="1" si="17"/>
        <v>0</v>
      </c>
      <c r="Y129" s="9"/>
    </row>
    <row r="130" spans="1:25" x14ac:dyDescent="0.3">
      <c r="A130" s="7" t="str">
        <f t="shared" si="9"/>
        <v/>
      </c>
      <c r="B130" s="7" t="str">
        <f t="shared" si="10"/>
        <v/>
      </c>
      <c r="C130" s="7" t="str">
        <f t="shared" si="11"/>
        <v/>
      </c>
      <c r="D130" s="7" t="str">
        <f t="shared" si="12"/>
        <v/>
      </c>
      <c r="E130" s="8"/>
      <c r="F130" s="8"/>
      <c r="G130" s="8"/>
      <c r="H130" s="9"/>
      <c r="I130" s="10"/>
      <c r="J130" s="9"/>
      <c r="K130" s="11" t="str">
        <f>IF($J130="","",IFERROR(VLOOKUP($J130,Listas!$F$4:$G$10,2,FALSE),""))</f>
        <v/>
      </c>
      <c r="L130" s="9"/>
      <c r="M130" s="12"/>
      <c r="N130" s="13"/>
      <c r="O130" s="14" t="str">
        <f t="shared" si="13"/>
        <v/>
      </c>
      <c r="P130" s="13"/>
      <c r="Q130" s="14" t="str">
        <f t="shared" si="14"/>
        <v/>
      </c>
      <c r="R130" s="14" t="str">
        <f t="shared" si="15"/>
        <v/>
      </c>
      <c r="S130" s="9"/>
      <c r="T130" s="12"/>
      <c r="U130" s="8"/>
      <c r="V130" s="9"/>
      <c r="W130" s="14" t="str">
        <f t="shared" si="16"/>
        <v/>
      </c>
      <c r="X130" s="7">
        <f t="shared" ca="1" si="17"/>
        <v>0</v>
      </c>
      <c r="Y130" s="9"/>
    </row>
    <row r="131" spans="1:25" x14ac:dyDescent="0.3">
      <c r="A131" s="7" t="str">
        <f t="shared" si="9"/>
        <v/>
      </c>
      <c r="B131" s="7" t="str">
        <f t="shared" si="10"/>
        <v/>
      </c>
      <c r="C131" s="7" t="str">
        <f t="shared" si="11"/>
        <v/>
      </c>
      <c r="D131" s="7" t="str">
        <f t="shared" si="12"/>
        <v/>
      </c>
      <c r="E131" s="8"/>
      <c r="F131" s="8"/>
      <c r="G131" s="8"/>
      <c r="H131" s="9"/>
      <c r="I131" s="10"/>
      <c r="J131" s="9"/>
      <c r="K131" s="11" t="str">
        <f>IF($J131="","",IFERROR(VLOOKUP($J131,Listas!$F$4:$G$10,2,FALSE),""))</f>
        <v/>
      </c>
      <c r="L131" s="9"/>
      <c r="M131" s="12"/>
      <c r="N131" s="13"/>
      <c r="O131" s="14" t="str">
        <f t="shared" si="13"/>
        <v/>
      </c>
      <c r="P131" s="13"/>
      <c r="Q131" s="14" t="str">
        <f t="shared" si="14"/>
        <v/>
      </c>
      <c r="R131" s="14" t="str">
        <f t="shared" si="15"/>
        <v/>
      </c>
      <c r="S131" s="9"/>
      <c r="T131" s="12"/>
      <c r="U131" s="8"/>
      <c r="V131" s="9"/>
      <c r="W131" s="14" t="str">
        <f t="shared" si="16"/>
        <v/>
      </c>
      <c r="X131" s="7">
        <f t="shared" ca="1" si="17"/>
        <v>0</v>
      </c>
      <c r="Y131" s="9"/>
    </row>
    <row r="132" spans="1:25" x14ac:dyDescent="0.3">
      <c r="A132" s="7" t="str">
        <f t="shared" si="9"/>
        <v/>
      </c>
      <c r="B132" s="7" t="str">
        <f t="shared" si="10"/>
        <v/>
      </c>
      <c r="C132" s="7" t="str">
        <f t="shared" si="11"/>
        <v/>
      </c>
      <c r="D132" s="7" t="str">
        <f t="shared" si="12"/>
        <v/>
      </c>
      <c r="E132" s="8"/>
      <c r="F132" s="8"/>
      <c r="G132" s="8"/>
      <c r="H132" s="9"/>
      <c r="I132" s="10"/>
      <c r="J132" s="9"/>
      <c r="K132" s="11" t="str">
        <f>IF($J132="","",IFERROR(VLOOKUP($J132,Listas!$F$4:$G$10,2,FALSE),""))</f>
        <v/>
      </c>
      <c r="L132" s="9"/>
      <c r="M132" s="12"/>
      <c r="N132" s="13"/>
      <c r="O132" s="14" t="str">
        <f t="shared" si="13"/>
        <v/>
      </c>
      <c r="P132" s="13"/>
      <c r="Q132" s="14" t="str">
        <f t="shared" si="14"/>
        <v/>
      </c>
      <c r="R132" s="14" t="str">
        <f t="shared" si="15"/>
        <v/>
      </c>
      <c r="S132" s="9"/>
      <c r="T132" s="12"/>
      <c r="U132" s="8"/>
      <c r="V132" s="9"/>
      <c r="W132" s="14" t="str">
        <f t="shared" si="16"/>
        <v/>
      </c>
      <c r="X132" s="7">
        <f t="shared" ca="1" si="17"/>
        <v>0</v>
      </c>
      <c r="Y132" s="9"/>
    </row>
    <row r="133" spans="1:25" x14ac:dyDescent="0.3">
      <c r="A133" s="7" t="str">
        <f t="shared" si="9"/>
        <v/>
      </c>
      <c r="B133" s="7" t="str">
        <f t="shared" si="10"/>
        <v/>
      </c>
      <c r="C133" s="7" t="str">
        <f t="shared" si="11"/>
        <v/>
      </c>
      <c r="D133" s="7" t="str">
        <f t="shared" si="12"/>
        <v/>
      </c>
      <c r="E133" s="8"/>
      <c r="F133" s="8"/>
      <c r="G133" s="8"/>
      <c r="H133" s="9"/>
      <c r="I133" s="10"/>
      <c r="J133" s="9"/>
      <c r="K133" s="11" t="str">
        <f>IF($J133="","",IFERROR(VLOOKUP($J133,Listas!$F$4:$G$10,2,FALSE),""))</f>
        <v/>
      </c>
      <c r="L133" s="9"/>
      <c r="M133" s="12"/>
      <c r="N133" s="13"/>
      <c r="O133" s="14" t="str">
        <f t="shared" si="13"/>
        <v/>
      </c>
      <c r="P133" s="13"/>
      <c r="Q133" s="14" t="str">
        <f t="shared" si="14"/>
        <v/>
      </c>
      <c r="R133" s="14" t="str">
        <f t="shared" si="15"/>
        <v/>
      </c>
      <c r="S133" s="9"/>
      <c r="T133" s="12"/>
      <c r="U133" s="8"/>
      <c r="V133" s="9"/>
      <c r="W133" s="14" t="str">
        <f t="shared" si="16"/>
        <v/>
      </c>
      <c r="X133" s="7">
        <f t="shared" ca="1" si="17"/>
        <v>0</v>
      </c>
      <c r="Y133" s="9"/>
    </row>
    <row r="134" spans="1:25" x14ac:dyDescent="0.3">
      <c r="A134" s="7" t="str">
        <f t="shared" si="9"/>
        <v/>
      </c>
      <c r="B134" s="7" t="str">
        <f t="shared" si="10"/>
        <v/>
      </c>
      <c r="C134" s="7" t="str">
        <f t="shared" si="11"/>
        <v/>
      </c>
      <c r="D134" s="7" t="str">
        <f t="shared" si="12"/>
        <v/>
      </c>
      <c r="E134" s="8"/>
      <c r="F134" s="8"/>
      <c r="G134" s="8"/>
      <c r="H134" s="9"/>
      <c r="I134" s="10"/>
      <c r="J134" s="9"/>
      <c r="K134" s="11" t="str">
        <f>IF($J134="","",IFERROR(VLOOKUP($J134,Listas!$F$4:$G$10,2,FALSE),""))</f>
        <v/>
      </c>
      <c r="L134" s="9"/>
      <c r="M134" s="12"/>
      <c r="N134" s="13"/>
      <c r="O134" s="14" t="str">
        <f t="shared" si="13"/>
        <v/>
      </c>
      <c r="P134" s="13"/>
      <c r="Q134" s="14" t="str">
        <f t="shared" si="14"/>
        <v/>
      </c>
      <c r="R134" s="14" t="str">
        <f t="shared" si="15"/>
        <v/>
      </c>
      <c r="S134" s="9"/>
      <c r="T134" s="12"/>
      <c r="U134" s="8"/>
      <c r="V134" s="9"/>
      <c r="W134" s="14" t="str">
        <f t="shared" si="16"/>
        <v/>
      </c>
      <c r="X134" s="7">
        <f t="shared" ca="1" si="17"/>
        <v>0</v>
      </c>
      <c r="Y134" s="9"/>
    </row>
    <row r="135" spans="1:25" x14ac:dyDescent="0.3">
      <c r="A135" s="7" t="str">
        <f t="shared" si="9"/>
        <v/>
      </c>
      <c r="B135" s="7" t="str">
        <f t="shared" si="10"/>
        <v/>
      </c>
      <c r="C135" s="7" t="str">
        <f t="shared" si="11"/>
        <v/>
      </c>
      <c r="D135" s="7" t="str">
        <f t="shared" si="12"/>
        <v/>
      </c>
      <c r="E135" s="8"/>
      <c r="F135" s="8"/>
      <c r="G135" s="8"/>
      <c r="H135" s="9"/>
      <c r="I135" s="10"/>
      <c r="J135" s="9"/>
      <c r="K135" s="11" t="str">
        <f>IF($J135="","",IFERROR(VLOOKUP($J135,Listas!$F$4:$G$10,2,FALSE),""))</f>
        <v/>
      </c>
      <c r="L135" s="9"/>
      <c r="M135" s="12"/>
      <c r="N135" s="13"/>
      <c r="O135" s="14" t="str">
        <f t="shared" si="13"/>
        <v/>
      </c>
      <c r="P135" s="13"/>
      <c r="Q135" s="14" t="str">
        <f t="shared" si="14"/>
        <v/>
      </c>
      <c r="R135" s="14" t="str">
        <f t="shared" si="15"/>
        <v/>
      </c>
      <c r="S135" s="9"/>
      <c r="T135" s="12"/>
      <c r="U135" s="8"/>
      <c r="V135" s="9"/>
      <c r="W135" s="14" t="str">
        <f t="shared" si="16"/>
        <v/>
      </c>
      <c r="X135" s="7">
        <f t="shared" ca="1" si="17"/>
        <v>0</v>
      </c>
      <c r="Y135" s="9"/>
    </row>
    <row r="136" spans="1:25" x14ac:dyDescent="0.3">
      <c r="A136" s="7" t="str">
        <f t="shared" ref="A136:A199" si="18">IF($E136="","",ROW()-7)</f>
        <v/>
      </c>
      <c r="B136" s="7" t="str">
        <f t="shared" ref="B136:B199" si="19">IF($E136="","",YEAR($E136))</f>
        <v/>
      </c>
      <c r="C136" s="7" t="str">
        <f t="shared" ref="C136:C199" si="20">IF($E136="","",MONTH($E136))</f>
        <v/>
      </c>
      <c r="D136" s="7" t="str">
        <f t="shared" ref="D136:D199" si="21">IF($E136="","",INT((MONTH($E136)-1)/3)+1)</f>
        <v/>
      </c>
      <c r="E136" s="8"/>
      <c r="F136" s="8"/>
      <c r="G136" s="8"/>
      <c r="H136" s="9"/>
      <c r="I136" s="10"/>
      <c r="J136" s="9"/>
      <c r="K136" s="11" t="str">
        <f>IF($J136="","",IFERROR(VLOOKUP($J136,Listas!$F$4:$G$10,2,FALSE),""))</f>
        <v/>
      </c>
      <c r="L136" s="9"/>
      <c r="M136" s="12"/>
      <c r="N136" s="13"/>
      <c r="O136" s="14" t="str">
        <f t="shared" ref="O136:O199" si="22">IF($M136="","",ROUND($M136*$N136,2))</f>
        <v/>
      </c>
      <c r="P136" s="13"/>
      <c r="Q136" s="14" t="str">
        <f t="shared" ref="Q136:Q199" si="23">IF($M136="","",ROUND($M136*$P136,2))</f>
        <v/>
      </c>
      <c r="R136" s="14" t="str">
        <f t="shared" ref="R136:R199" si="24">IF($M136="","",ROUND($M136+$O136-$Q136,2))</f>
        <v/>
      </c>
      <c r="S136" s="9"/>
      <c r="T136" s="12"/>
      <c r="U136" s="8"/>
      <c r="V136" s="9"/>
      <c r="W136" s="14" t="str">
        <f t="shared" ref="W136:W199" si="25">IF($S136="ANULADA",0,IF($R136="","",MAX($R136-IF($T136="",0,$T136),0)))</f>
        <v/>
      </c>
      <c r="X136" s="7">
        <f t="shared" ref="X136:X199" ca="1" si="26">IF(AND($S136&lt;&gt;"COBRADA",$S136&lt;&gt;"ANULADA",$G136&lt;&gt;"",TODAY()&gt;$G136,$W136&gt;0),TODAY()-$G136,0)</f>
        <v>0</v>
      </c>
      <c r="Y136" s="9"/>
    </row>
    <row r="137" spans="1:25" x14ac:dyDescent="0.3">
      <c r="A137" s="7" t="str">
        <f t="shared" si="18"/>
        <v/>
      </c>
      <c r="B137" s="7" t="str">
        <f t="shared" si="19"/>
        <v/>
      </c>
      <c r="C137" s="7" t="str">
        <f t="shared" si="20"/>
        <v/>
      </c>
      <c r="D137" s="7" t="str">
        <f t="shared" si="21"/>
        <v/>
      </c>
      <c r="E137" s="8"/>
      <c r="F137" s="8"/>
      <c r="G137" s="8"/>
      <c r="H137" s="9"/>
      <c r="I137" s="10"/>
      <c r="J137" s="9"/>
      <c r="K137" s="11" t="str">
        <f>IF($J137="","",IFERROR(VLOOKUP($J137,Listas!$F$4:$G$10,2,FALSE),""))</f>
        <v/>
      </c>
      <c r="L137" s="9"/>
      <c r="M137" s="12"/>
      <c r="N137" s="13"/>
      <c r="O137" s="14" t="str">
        <f t="shared" si="22"/>
        <v/>
      </c>
      <c r="P137" s="13"/>
      <c r="Q137" s="14" t="str">
        <f t="shared" si="23"/>
        <v/>
      </c>
      <c r="R137" s="14" t="str">
        <f t="shared" si="24"/>
        <v/>
      </c>
      <c r="S137" s="9"/>
      <c r="T137" s="12"/>
      <c r="U137" s="8"/>
      <c r="V137" s="9"/>
      <c r="W137" s="14" t="str">
        <f t="shared" si="25"/>
        <v/>
      </c>
      <c r="X137" s="7">
        <f t="shared" ca="1" si="26"/>
        <v>0</v>
      </c>
      <c r="Y137" s="9"/>
    </row>
    <row r="138" spans="1:25" x14ac:dyDescent="0.3">
      <c r="A138" s="7" t="str">
        <f t="shared" si="18"/>
        <v/>
      </c>
      <c r="B138" s="7" t="str">
        <f t="shared" si="19"/>
        <v/>
      </c>
      <c r="C138" s="7" t="str">
        <f t="shared" si="20"/>
        <v/>
      </c>
      <c r="D138" s="7" t="str">
        <f t="shared" si="21"/>
        <v/>
      </c>
      <c r="E138" s="8"/>
      <c r="F138" s="8"/>
      <c r="G138" s="8"/>
      <c r="H138" s="9"/>
      <c r="I138" s="10"/>
      <c r="J138" s="9"/>
      <c r="K138" s="11" t="str">
        <f>IF($J138="","",IFERROR(VLOOKUP($J138,Listas!$F$4:$G$10,2,FALSE),""))</f>
        <v/>
      </c>
      <c r="L138" s="9"/>
      <c r="M138" s="12"/>
      <c r="N138" s="13"/>
      <c r="O138" s="14" t="str">
        <f t="shared" si="22"/>
        <v/>
      </c>
      <c r="P138" s="13"/>
      <c r="Q138" s="14" t="str">
        <f t="shared" si="23"/>
        <v/>
      </c>
      <c r="R138" s="14" t="str">
        <f t="shared" si="24"/>
        <v/>
      </c>
      <c r="S138" s="9"/>
      <c r="T138" s="12"/>
      <c r="U138" s="8"/>
      <c r="V138" s="9"/>
      <c r="W138" s="14" t="str">
        <f t="shared" si="25"/>
        <v/>
      </c>
      <c r="X138" s="7">
        <f t="shared" ca="1" si="26"/>
        <v>0</v>
      </c>
      <c r="Y138" s="9"/>
    </row>
    <row r="139" spans="1:25" x14ac:dyDescent="0.3">
      <c r="A139" s="7" t="str">
        <f t="shared" si="18"/>
        <v/>
      </c>
      <c r="B139" s="7" t="str">
        <f t="shared" si="19"/>
        <v/>
      </c>
      <c r="C139" s="7" t="str">
        <f t="shared" si="20"/>
        <v/>
      </c>
      <c r="D139" s="7" t="str">
        <f t="shared" si="21"/>
        <v/>
      </c>
      <c r="E139" s="8"/>
      <c r="F139" s="8"/>
      <c r="G139" s="8"/>
      <c r="H139" s="9"/>
      <c r="I139" s="10"/>
      <c r="J139" s="9"/>
      <c r="K139" s="11" t="str">
        <f>IF($J139="","",IFERROR(VLOOKUP($J139,Listas!$F$4:$G$10,2,FALSE),""))</f>
        <v/>
      </c>
      <c r="L139" s="9"/>
      <c r="M139" s="12"/>
      <c r="N139" s="13"/>
      <c r="O139" s="14" t="str">
        <f t="shared" si="22"/>
        <v/>
      </c>
      <c r="P139" s="13"/>
      <c r="Q139" s="14" t="str">
        <f t="shared" si="23"/>
        <v/>
      </c>
      <c r="R139" s="14" t="str">
        <f t="shared" si="24"/>
        <v/>
      </c>
      <c r="S139" s="9"/>
      <c r="T139" s="12"/>
      <c r="U139" s="8"/>
      <c r="V139" s="9"/>
      <c r="W139" s="14" t="str">
        <f t="shared" si="25"/>
        <v/>
      </c>
      <c r="X139" s="7">
        <f t="shared" ca="1" si="26"/>
        <v>0</v>
      </c>
      <c r="Y139" s="9"/>
    </row>
    <row r="140" spans="1:25" x14ac:dyDescent="0.3">
      <c r="A140" s="7" t="str">
        <f t="shared" si="18"/>
        <v/>
      </c>
      <c r="B140" s="7" t="str">
        <f t="shared" si="19"/>
        <v/>
      </c>
      <c r="C140" s="7" t="str">
        <f t="shared" si="20"/>
        <v/>
      </c>
      <c r="D140" s="7" t="str">
        <f t="shared" si="21"/>
        <v/>
      </c>
      <c r="E140" s="8"/>
      <c r="F140" s="8"/>
      <c r="G140" s="8"/>
      <c r="H140" s="9"/>
      <c r="I140" s="10"/>
      <c r="J140" s="9"/>
      <c r="K140" s="11" t="str">
        <f>IF($J140="","",IFERROR(VLOOKUP($J140,Listas!$F$4:$G$10,2,FALSE),""))</f>
        <v/>
      </c>
      <c r="L140" s="9"/>
      <c r="M140" s="12"/>
      <c r="N140" s="13"/>
      <c r="O140" s="14" t="str">
        <f t="shared" si="22"/>
        <v/>
      </c>
      <c r="P140" s="13"/>
      <c r="Q140" s="14" t="str">
        <f t="shared" si="23"/>
        <v/>
      </c>
      <c r="R140" s="14" t="str">
        <f t="shared" si="24"/>
        <v/>
      </c>
      <c r="S140" s="9"/>
      <c r="T140" s="12"/>
      <c r="U140" s="8"/>
      <c r="V140" s="9"/>
      <c r="W140" s="14" t="str">
        <f t="shared" si="25"/>
        <v/>
      </c>
      <c r="X140" s="7">
        <f t="shared" ca="1" si="26"/>
        <v>0</v>
      </c>
      <c r="Y140" s="9"/>
    </row>
    <row r="141" spans="1:25" x14ac:dyDescent="0.3">
      <c r="A141" s="7" t="str">
        <f t="shared" si="18"/>
        <v/>
      </c>
      <c r="B141" s="7" t="str">
        <f t="shared" si="19"/>
        <v/>
      </c>
      <c r="C141" s="7" t="str">
        <f t="shared" si="20"/>
        <v/>
      </c>
      <c r="D141" s="7" t="str">
        <f t="shared" si="21"/>
        <v/>
      </c>
      <c r="E141" s="8"/>
      <c r="F141" s="8"/>
      <c r="G141" s="8"/>
      <c r="H141" s="9"/>
      <c r="I141" s="10"/>
      <c r="J141" s="9"/>
      <c r="K141" s="11" t="str">
        <f>IF($J141="","",IFERROR(VLOOKUP($J141,Listas!$F$4:$G$10,2,FALSE),""))</f>
        <v/>
      </c>
      <c r="L141" s="9"/>
      <c r="M141" s="12"/>
      <c r="N141" s="13"/>
      <c r="O141" s="14" t="str">
        <f t="shared" si="22"/>
        <v/>
      </c>
      <c r="P141" s="13"/>
      <c r="Q141" s="14" t="str">
        <f t="shared" si="23"/>
        <v/>
      </c>
      <c r="R141" s="14" t="str">
        <f t="shared" si="24"/>
        <v/>
      </c>
      <c r="S141" s="9"/>
      <c r="T141" s="12"/>
      <c r="U141" s="8"/>
      <c r="V141" s="9"/>
      <c r="W141" s="14" t="str">
        <f t="shared" si="25"/>
        <v/>
      </c>
      <c r="X141" s="7">
        <f t="shared" ca="1" si="26"/>
        <v>0</v>
      </c>
      <c r="Y141" s="9"/>
    </row>
    <row r="142" spans="1:25" x14ac:dyDescent="0.3">
      <c r="A142" s="7" t="str">
        <f t="shared" si="18"/>
        <v/>
      </c>
      <c r="B142" s="7" t="str">
        <f t="shared" si="19"/>
        <v/>
      </c>
      <c r="C142" s="7" t="str">
        <f t="shared" si="20"/>
        <v/>
      </c>
      <c r="D142" s="7" t="str">
        <f t="shared" si="21"/>
        <v/>
      </c>
      <c r="E142" s="8"/>
      <c r="F142" s="8"/>
      <c r="G142" s="8"/>
      <c r="H142" s="9"/>
      <c r="I142" s="10"/>
      <c r="J142" s="9"/>
      <c r="K142" s="11" t="str">
        <f>IF($J142="","",IFERROR(VLOOKUP($J142,Listas!$F$4:$G$10,2,FALSE),""))</f>
        <v/>
      </c>
      <c r="L142" s="9"/>
      <c r="M142" s="12"/>
      <c r="N142" s="13"/>
      <c r="O142" s="14" t="str">
        <f t="shared" si="22"/>
        <v/>
      </c>
      <c r="P142" s="13"/>
      <c r="Q142" s="14" t="str">
        <f t="shared" si="23"/>
        <v/>
      </c>
      <c r="R142" s="14" t="str">
        <f t="shared" si="24"/>
        <v/>
      </c>
      <c r="S142" s="9"/>
      <c r="T142" s="12"/>
      <c r="U142" s="8"/>
      <c r="V142" s="9"/>
      <c r="W142" s="14" t="str">
        <f t="shared" si="25"/>
        <v/>
      </c>
      <c r="X142" s="7">
        <f t="shared" ca="1" si="26"/>
        <v>0</v>
      </c>
      <c r="Y142" s="9"/>
    </row>
    <row r="143" spans="1:25" x14ac:dyDescent="0.3">
      <c r="A143" s="7" t="str">
        <f t="shared" si="18"/>
        <v/>
      </c>
      <c r="B143" s="7" t="str">
        <f t="shared" si="19"/>
        <v/>
      </c>
      <c r="C143" s="7" t="str">
        <f t="shared" si="20"/>
        <v/>
      </c>
      <c r="D143" s="7" t="str">
        <f t="shared" si="21"/>
        <v/>
      </c>
      <c r="E143" s="8"/>
      <c r="F143" s="8"/>
      <c r="G143" s="8"/>
      <c r="H143" s="9"/>
      <c r="I143" s="10"/>
      <c r="J143" s="9"/>
      <c r="K143" s="11" t="str">
        <f>IF($J143="","",IFERROR(VLOOKUP($J143,Listas!$F$4:$G$10,2,FALSE),""))</f>
        <v/>
      </c>
      <c r="L143" s="9"/>
      <c r="M143" s="12"/>
      <c r="N143" s="13"/>
      <c r="O143" s="14" t="str">
        <f t="shared" si="22"/>
        <v/>
      </c>
      <c r="P143" s="13"/>
      <c r="Q143" s="14" t="str">
        <f t="shared" si="23"/>
        <v/>
      </c>
      <c r="R143" s="14" t="str">
        <f t="shared" si="24"/>
        <v/>
      </c>
      <c r="S143" s="9"/>
      <c r="T143" s="12"/>
      <c r="U143" s="8"/>
      <c r="V143" s="9"/>
      <c r="W143" s="14" t="str">
        <f t="shared" si="25"/>
        <v/>
      </c>
      <c r="X143" s="7">
        <f t="shared" ca="1" si="26"/>
        <v>0</v>
      </c>
      <c r="Y143" s="9"/>
    </row>
    <row r="144" spans="1:25" x14ac:dyDescent="0.3">
      <c r="A144" s="7" t="str">
        <f t="shared" si="18"/>
        <v/>
      </c>
      <c r="B144" s="7" t="str">
        <f t="shared" si="19"/>
        <v/>
      </c>
      <c r="C144" s="7" t="str">
        <f t="shared" si="20"/>
        <v/>
      </c>
      <c r="D144" s="7" t="str">
        <f t="shared" si="21"/>
        <v/>
      </c>
      <c r="E144" s="8"/>
      <c r="F144" s="8"/>
      <c r="G144" s="8"/>
      <c r="H144" s="9"/>
      <c r="I144" s="10"/>
      <c r="J144" s="9"/>
      <c r="K144" s="11" t="str">
        <f>IF($J144="","",IFERROR(VLOOKUP($J144,Listas!$F$4:$G$10,2,FALSE),""))</f>
        <v/>
      </c>
      <c r="L144" s="9"/>
      <c r="M144" s="12"/>
      <c r="N144" s="13"/>
      <c r="O144" s="14" t="str">
        <f t="shared" si="22"/>
        <v/>
      </c>
      <c r="P144" s="13"/>
      <c r="Q144" s="14" t="str">
        <f t="shared" si="23"/>
        <v/>
      </c>
      <c r="R144" s="14" t="str">
        <f t="shared" si="24"/>
        <v/>
      </c>
      <c r="S144" s="9"/>
      <c r="T144" s="12"/>
      <c r="U144" s="8"/>
      <c r="V144" s="9"/>
      <c r="W144" s="14" t="str">
        <f t="shared" si="25"/>
        <v/>
      </c>
      <c r="X144" s="7">
        <f t="shared" ca="1" si="26"/>
        <v>0</v>
      </c>
      <c r="Y144" s="9"/>
    </row>
    <row r="145" spans="1:25" x14ac:dyDescent="0.3">
      <c r="A145" s="7" t="str">
        <f t="shared" si="18"/>
        <v/>
      </c>
      <c r="B145" s="7" t="str">
        <f t="shared" si="19"/>
        <v/>
      </c>
      <c r="C145" s="7" t="str">
        <f t="shared" si="20"/>
        <v/>
      </c>
      <c r="D145" s="7" t="str">
        <f t="shared" si="21"/>
        <v/>
      </c>
      <c r="E145" s="8"/>
      <c r="F145" s="8"/>
      <c r="G145" s="8"/>
      <c r="H145" s="9"/>
      <c r="I145" s="10"/>
      <c r="J145" s="9"/>
      <c r="K145" s="11" t="str">
        <f>IF($J145="","",IFERROR(VLOOKUP($J145,Listas!$F$4:$G$10,2,FALSE),""))</f>
        <v/>
      </c>
      <c r="L145" s="9"/>
      <c r="M145" s="12"/>
      <c r="N145" s="13"/>
      <c r="O145" s="14" t="str">
        <f t="shared" si="22"/>
        <v/>
      </c>
      <c r="P145" s="13"/>
      <c r="Q145" s="14" t="str">
        <f t="shared" si="23"/>
        <v/>
      </c>
      <c r="R145" s="14" t="str">
        <f t="shared" si="24"/>
        <v/>
      </c>
      <c r="S145" s="9"/>
      <c r="T145" s="12"/>
      <c r="U145" s="8"/>
      <c r="V145" s="9"/>
      <c r="W145" s="14" t="str">
        <f t="shared" si="25"/>
        <v/>
      </c>
      <c r="X145" s="7">
        <f t="shared" ca="1" si="26"/>
        <v>0</v>
      </c>
      <c r="Y145" s="9"/>
    </row>
    <row r="146" spans="1:25" x14ac:dyDescent="0.3">
      <c r="A146" s="7" t="str">
        <f t="shared" si="18"/>
        <v/>
      </c>
      <c r="B146" s="7" t="str">
        <f t="shared" si="19"/>
        <v/>
      </c>
      <c r="C146" s="7" t="str">
        <f t="shared" si="20"/>
        <v/>
      </c>
      <c r="D146" s="7" t="str">
        <f t="shared" si="21"/>
        <v/>
      </c>
      <c r="E146" s="8"/>
      <c r="F146" s="8"/>
      <c r="G146" s="8"/>
      <c r="H146" s="9"/>
      <c r="I146" s="10"/>
      <c r="J146" s="9"/>
      <c r="K146" s="11" t="str">
        <f>IF($J146="","",IFERROR(VLOOKUP($J146,Listas!$F$4:$G$10,2,FALSE),""))</f>
        <v/>
      </c>
      <c r="L146" s="9"/>
      <c r="M146" s="12"/>
      <c r="N146" s="13"/>
      <c r="O146" s="14" t="str">
        <f t="shared" si="22"/>
        <v/>
      </c>
      <c r="P146" s="13"/>
      <c r="Q146" s="14" t="str">
        <f t="shared" si="23"/>
        <v/>
      </c>
      <c r="R146" s="14" t="str">
        <f t="shared" si="24"/>
        <v/>
      </c>
      <c r="S146" s="9"/>
      <c r="T146" s="12"/>
      <c r="U146" s="8"/>
      <c r="V146" s="9"/>
      <c r="W146" s="14" t="str">
        <f t="shared" si="25"/>
        <v/>
      </c>
      <c r="X146" s="7">
        <f t="shared" ca="1" si="26"/>
        <v>0</v>
      </c>
      <c r="Y146" s="9"/>
    </row>
    <row r="147" spans="1:25" x14ac:dyDescent="0.3">
      <c r="A147" s="7" t="str">
        <f t="shared" si="18"/>
        <v/>
      </c>
      <c r="B147" s="7" t="str">
        <f t="shared" si="19"/>
        <v/>
      </c>
      <c r="C147" s="7" t="str">
        <f t="shared" si="20"/>
        <v/>
      </c>
      <c r="D147" s="7" t="str">
        <f t="shared" si="21"/>
        <v/>
      </c>
      <c r="E147" s="8"/>
      <c r="F147" s="8"/>
      <c r="G147" s="8"/>
      <c r="H147" s="9"/>
      <c r="I147" s="10"/>
      <c r="J147" s="9"/>
      <c r="K147" s="11" t="str">
        <f>IF($J147="","",IFERROR(VLOOKUP($J147,Listas!$F$4:$G$10,2,FALSE),""))</f>
        <v/>
      </c>
      <c r="L147" s="9"/>
      <c r="M147" s="12"/>
      <c r="N147" s="13"/>
      <c r="O147" s="14" t="str">
        <f t="shared" si="22"/>
        <v/>
      </c>
      <c r="P147" s="13"/>
      <c r="Q147" s="14" t="str">
        <f t="shared" si="23"/>
        <v/>
      </c>
      <c r="R147" s="14" t="str">
        <f t="shared" si="24"/>
        <v/>
      </c>
      <c r="S147" s="9"/>
      <c r="T147" s="12"/>
      <c r="U147" s="8"/>
      <c r="V147" s="9"/>
      <c r="W147" s="14" t="str">
        <f t="shared" si="25"/>
        <v/>
      </c>
      <c r="X147" s="7">
        <f t="shared" ca="1" si="26"/>
        <v>0</v>
      </c>
      <c r="Y147" s="9"/>
    </row>
    <row r="148" spans="1:25" x14ac:dyDescent="0.3">
      <c r="A148" s="7" t="str">
        <f t="shared" si="18"/>
        <v/>
      </c>
      <c r="B148" s="7" t="str">
        <f t="shared" si="19"/>
        <v/>
      </c>
      <c r="C148" s="7" t="str">
        <f t="shared" si="20"/>
        <v/>
      </c>
      <c r="D148" s="7" t="str">
        <f t="shared" si="21"/>
        <v/>
      </c>
      <c r="E148" s="8"/>
      <c r="F148" s="8"/>
      <c r="G148" s="8"/>
      <c r="H148" s="9"/>
      <c r="I148" s="10"/>
      <c r="J148" s="9"/>
      <c r="K148" s="11" t="str">
        <f>IF($J148="","",IFERROR(VLOOKUP($J148,Listas!$F$4:$G$10,2,FALSE),""))</f>
        <v/>
      </c>
      <c r="L148" s="9"/>
      <c r="M148" s="12"/>
      <c r="N148" s="13"/>
      <c r="O148" s="14" t="str">
        <f t="shared" si="22"/>
        <v/>
      </c>
      <c r="P148" s="13"/>
      <c r="Q148" s="14" t="str">
        <f t="shared" si="23"/>
        <v/>
      </c>
      <c r="R148" s="14" t="str">
        <f t="shared" si="24"/>
        <v/>
      </c>
      <c r="S148" s="9"/>
      <c r="T148" s="12"/>
      <c r="U148" s="8"/>
      <c r="V148" s="9"/>
      <c r="W148" s="14" t="str">
        <f t="shared" si="25"/>
        <v/>
      </c>
      <c r="X148" s="7">
        <f t="shared" ca="1" si="26"/>
        <v>0</v>
      </c>
      <c r="Y148" s="9"/>
    </row>
    <row r="149" spans="1:25" x14ac:dyDescent="0.3">
      <c r="A149" s="7" t="str">
        <f t="shared" si="18"/>
        <v/>
      </c>
      <c r="B149" s="7" t="str">
        <f t="shared" si="19"/>
        <v/>
      </c>
      <c r="C149" s="7" t="str">
        <f t="shared" si="20"/>
        <v/>
      </c>
      <c r="D149" s="7" t="str">
        <f t="shared" si="21"/>
        <v/>
      </c>
      <c r="E149" s="8"/>
      <c r="F149" s="8"/>
      <c r="G149" s="8"/>
      <c r="H149" s="9"/>
      <c r="I149" s="10"/>
      <c r="J149" s="9"/>
      <c r="K149" s="11" t="str">
        <f>IF($J149="","",IFERROR(VLOOKUP($J149,Listas!$F$4:$G$10,2,FALSE),""))</f>
        <v/>
      </c>
      <c r="L149" s="9"/>
      <c r="M149" s="12"/>
      <c r="N149" s="13"/>
      <c r="O149" s="14" t="str">
        <f t="shared" si="22"/>
        <v/>
      </c>
      <c r="P149" s="13"/>
      <c r="Q149" s="14" t="str">
        <f t="shared" si="23"/>
        <v/>
      </c>
      <c r="R149" s="14" t="str">
        <f t="shared" si="24"/>
        <v/>
      </c>
      <c r="S149" s="9"/>
      <c r="T149" s="12"/>
      <c r="U149" s="8"/>
      <c r="V149" s="9"/>
      <c r="W149" s="14" t="str">
        <f t="shared" si="25"/>
        <v/>
      </c>
      <c r="X149" s="7">
        <f t="shared" ca="1" si="26"/>
        <v>0</v>
      </c>
      <c r="Y149" s="9"/>
    </row>
    <row r="150" spans="1:25" x14ac:dyDescent="0.3">
      <c r="A150" s="7" t="str">
        <f t="shared" si="18"/>
        <v/>
      </c>
      <c r="B150" s="7" t="str">
        <f t="shared" si="19"/>
        <v/>
      </c>
      <c r="C150" s="7" t="str">
        <f t="shared" si="20"/>
        <v/>
      </c>
      <c r="D150" s="7" t="str">
        <f t="shared" si="21"/>
        <v/>
      </c>
      <c r="E150" s="8"/>
      <c r="F150" s="8"/>
      <c r="G150" s="8"/>
      <c r="H150" s="9"/>
      <c r="I150" s="10"/>
      <c r="J150" s="9"/>
      <c r="K150" s="11" t="str">
        <f>IF($J150="","",IFERROR(VLOOKUP($J150,Listas!$F$4:$G$10,2,FALSE),""))</f>
        <v/>
      </c>
      <c r="L150" s="9"/>
      <c r="M150" s="12"/>
      <c r="N150" s="13"/>
      <c r="O150" s="14" t="str">
        <f t="shared" si="22"/>
        <v/>
      </c>
      <c r="P150" s="13"/>
      <c r="Q150" s="14" t="str">
        <f t="shared" si="23"/>
        <v/>
      </c>
      <c r="R150" s="14" t="str">
        <f t="shared" si="24"/>
        <v/>
      </c>
      <c r="S150" s="9"/>
      <c r="T150" s="12"/>
      <c r="U150" s="8"/>
      <c r="V150" s="9"/>
      <c r="W150" s="14" t="str">
        <f t="shared" si="25"/>
        <v/>
      </c>
      <c r="X150" s="7">
        <f t="shared" ca="1" si="26"/>
        <v>0</v>
      </c>
      <c r="Y150" s="9"/>
    </row>
    <row r="151" spans="1:25" x14ac:dyDescent="0.3">
      <c r="A151" s="7" t="str">
        <f t="shared" si="18"/>
        <v/>
      </c>
      <c r="B151" s="7" t="str">
        <f t="shared" si="19"/>
        <v/>
      </c>
      <c r="C151" s="7" t="str">
        <f t="shared" si="20"/>
        <v/>
      </c>
      <c r="D151" s="7" t="str">
        <f t="shared" si="21"/>
        <v/>
      </c>
      <c r="E151" s="8"/>
      <c r="F151" s="8"/>
      <c r="G151" s="8"/>
      <c r="H151" s="9"/>
      <c r="I151" s="10"/>
      <c r="J151" s="9"/>
      <c r="K151" s="11" t="str">
        <f>IF($J151="","",IFERROR(VLOOKUP($J151,Listas!$F$4:$G$10,2,FALSE),""))</f>
        <v/>
      </c>
      <c r="L151" s="9"/>
      <c r="M151" s="12"/>
      <c r="N151" s="13"/>
      <c r="O151" s="14" t="str">
        <f t="shared" si="22"/>
        <v/>
      </c>
      <c r="P151" s="13"/>
      <c r="Q151" s="14" t="str">
        <f t="shared" si="23"/>
        <v/>
      </c>
      <c r="R151" s="14" t="str">
        <f t="shared" si="24"/>
        <v/>
      </c>
      <c r="S151" s="9"/>
      <c r="T151" s="12"/>
      <c r="U151" s="8"/>
      <c r="V151" s="9"/>
      <c r="W151" s="14" t="str">
        <f t="shared" si="25"/>
        <v/>
      </c>
      <c r="X151" s="7">
        <f t="shared" ca="1" si="26"/>
        <v>0</v>
      </c>
      <c r="Y151" s="9"/>
    </row>
    <row r="152" spans="1:25" x14ac:dyDescent="0.3">
      <c r="A152" s="7" t="str">
        <f t="shared" si="18"/>
        <v/>
      </c>
      <c r="B152" s="7" t="str">
        <f t="shared" si="19"/>
        <v/>
      </c>
      <c r="C152" s="7" t="str">
        <f t="shared" si="20"/>
        <v/>
      </c>
      <c r="D152" s="7" t="str">
        <f t="shared" si="21"/>
        <v/>
      </c>
      <c r="E152" s="8"/>
      <c r="F152" s="8"/>
      <c r="G152" s="8"/>
      <c r="H152" s="9"/>
      <c r="I152" s="10"/>
      <c r="J152" s="9"/>
      <c r="K152" s="11" t="str">
        <f>IF($J152="","",IFERROR(VLOOKUP($J152,Listas!$F$4:$G$10,2,FALSE),""))</f>
        <v/>
      </c>
      <c r="L152" s="9"/>
      <c r="M152" s="12"/>
      <c r="N152" s="13"/>
      <c r="O152" s="14" t="str">
        <f t="shared" si="22"/>
        <v/>
      </c>
      <c r="P152" s="13"/>
      <c r="Q152" s="14" t="str">
        <f t="shared" si="23"/>
        <v/>
      </c>
      <c r="R152" s="14" t="str">
        <f t="shared" si="24"/>
        <v/>
      </c>
      <c r="S152" s="9"/>
      <c r="T152" s="12"/>
      <c r="U152" s="8"/>
      <c r="V152" s="9"/>
      <c r="W152" s="14" t="str">
        <f t="shared" si="25"/>
        <v/>
      </c>
      <c r="X152" s="7">
        <f t="shared" ca="1" si="26"/>
        <v>0</v>
      </c>
      <c r="Y152" s="9"/>
    </row>
    <row r="153" spans="1:25" x14ac:dyDescent="0.3">
      <c r="A153" s="7" t="str">
        <f t="shared" si="18"/>
        <v/>
      </c>
      <c r="B153" s="7" t="str">
        <f t="shared" si="19"/>
        <v/>
      </c>
      <c r="C153" s="7" t="str">
        <f t="shared" si="20"/>
        <v/>
      </c>
      <c r="D153" s="7" t="str">
        <f t="shared" si="21"/>
        <v/>
      </c>
      <c r="E153" s="8"/>
      <c r="F153" s="8"/>
      <c r="G153" s="8"/>
      <c r="H153" s="9"/>
      <c r="I153" s="10"/>
      <c r="J153" s="9"/>
      <c r="K153" s="11" t="str">
        <f>IF($J153="","",IFERROR(VLOOKUP($J153,Listas!$F$4:$G$10,2,FALSE),""))</f>
        <v/>
      </c>
      <c r="L153" s="9"/>
      <c r="M153" s="12"/>
      <c r="N153" s="13"/>
      <c r="O153" s="14" t="str">
        <f t="shared" si="22"/>
        <v/>
      </c>
      <c r="P153" s="13"/>
      <c r="Q153" s="14" t="str">
        <f t="shared" si="23"/>
        <v/>
      </c>
      <c r="R153" s="14" t="str">
        <f t="shared" si="24"/>
        <v/>
      </c>
      <c r="S153" s="9"/>
      <c r="T153" s="12"/>
      <c r="U153" s="8"/>
      <c r="V153" s="9"/>
      <c r="W153" s="14" t="str">
        <f t="shared" si="25"/>
        <v/>
      </c>
      <c r="X153" s="7">
        <f t="shared" ca="1" si="26"/>
        <v>0</v>
      </c>
      <c r="Y153" s="9"/>
    </row>
    <row r="154" spans="1:25" x14ac:dyDescent="0.3">
      <c r="A154" s="7" t="str">
        <f t="shared" si="18"/>
        <v/>
      </c>
      <c r="B154" s="7" t="str">
        <f t="shared" si="19"/>
        <v/>
      </c>
      <c r="C154" s="7" t="str">
        <f t="shared" si="20"/>
        <v/>
      </c>
      <c r="D154" s="7" t="str">
        <f t="shared" si="21"/>
        <v/>
      </c>
      <c r="E154" s="8"/>
      <c r="F154" s="8"/>
      <c r="G154" s="8"/>
      <c r="H154" s="9"/>
      <c r="I154" s="10"/>
      <c r="J154" s="9"/>
      <c r="K154" s="11" t="str">
        <f>IF($J154="","",IFERROR(VLOOKUP($J154,Listas!$F$4:$G$10,2,FALSE),""))</f>
        <v/>
      </c>
      <c r="L154" s="9"/>
      <c r="M154" s="12"/>
      <c r="N154" s="13"/>
      <c r="O154" s="14" t="str">
        <f t="shared" si="22"/>
        <v/>
      </c>
      <c r="P154" s="13"/>
      <c r="Q154" s="14" t="str">
        <f t="shared" si="23"/>
        <v/>
      </c>
      <c r="R154" s="14" t="str">
        <f t="shared" si="24"/>
        <v/>
      </c>
      <c r="S154" s="9"/>
      <c r="T154" s="12"/>
      <c r="U154" s="8"/>
      <c r="V154" s="9"/>
      <c r="W154" s="14" t="str">
        <f t="shared" si="25"/>
        <v/>
      </c>
      <c r="X154" s="7">
        <f t="shared" ca="1" si="26"/>
        <v>0</v>
      </c>
      <c r="Y154" s="9"/>
    </row>
    <row r="155" spans="1:25" x14ac:dyDescent="0.3">
      <c r="A155" s="7" t="str">
        <f t="shared" si="18"/>
        <v/>
      </c>
      <c r="B155" s="7" t="str">
        <f t="shared" si="19"/>
        <v/>
      </c>
      <c r="C155" s="7" t="str">
        <f t="shared" si="20"/>
        <v/>
      </c>
      <c r="D155" s="7" t="str">
        <f t="shared" si="21"/>
        <v/>
      </c>
      <c r="E155" s="8"/>
      <c r="F155" s="8"/>
      <c r="G155" s="8"/>
      <c r="H155" s="9"/>
      <c r="I155" s="10"/>
      <c r="J155" s="9"/>
      <c r="K155" s="11" t="str">
        <f>IF($J155="","",IFERROR(VLOOKUP($J155,Listas!$F$4:$G$10,2,FALSE),""))</f>
        <v/>
      </c>
      <c r="L155" s="9"/>
      <c r="M155" s="12"/>
      <c r="N155" s="13"/>
      <c r="O155" s="14" t="str">
        <f t="shared" si="22"/>
        <v/>
      </c>
      <c r="P155" s="13"/>
      <c r="Q155" s="14" t="str">
        <f t="shared" si="23"/>
        <v/>
      </c>
      <c r="R155" s="14" t="str">
        <f t="shared" si="24"/>
        <v/>
      </c>
      <c r="S155" s="9"/>
      <c r="T155" s="12"/>
      <c r="U155" s="8"/>
      <c r="V155" s="9"/>
      <c r="W155" s="14" t="str">
        <f t="shared" si="25"/>
        <v/>
      </c>
      <c r="X155" s="7">
        <f t="shared" ca="1" si="26"/>
        <v>0</v>
      </c>
      <c r="Y155" s="9"/>
    </row>
    <row r="156" spans="1:25" x14ac:dyDescent="0.3">
      <c r="A156" s="7" t="str">
        <f t="shared" si="18"/>
        <v/>
      </c>
      <c r="B156" s="7" t="str">
        <f t="shared" si="19"/>
        <v/>
      </c>
      <c r="C156" s="7" t="str">
        <f t="shared" si="20"/>
        <v/>
      </c>
      <c r="D156" s="7" t="str">
        <f t="shared" si="21"/>
        <v/>
      </c>
      <c r="E156" s="8"/>
      <c r="F156" s="8"/>
      <c r="G156" s="8"/>
      <c r="H156" s="9"/>
      <c r="I156" s="10"/>
      <c r="J156" s="9"/>
      <c r="K156" s="11" t="str">
        <f>IF($J156="","",IFERROR(VLOOKUP($J156,Listas!$F$4:$G$10,2,FALSE),""))</f>
        <v/>
      </c>
      <c r="L156" s="9"/>
      <c r="M156" s="12"/>
      <c r="N156" s="13"/>
      <c r="O156" s="14" t="str">
        <f t="shared" si="22"/>
        <v/>
      </c>
      <c r="P156" s="13"/>
      <c r="Q156" s="14" t="str">
        <f t="shared" si="23"/>
        <v/>
      </c>
      <c r="R156" s="14" t="str">
        <f t="shared" si="24"/>
        <v/>
      </c>
      <c r="S156" s="9"/>
      <c r="T156" s="12"/>
      <c r="U156" s="8"/>
      <c r="V156" s="9"/>
      <c r="W156" s="14" t="str">
        <f t="shared" si="25"/>
        <v/>
      </c>
      <c r="X156" s="7">
        <f t="shared" ca="1" si="26"/>
        <v>0</v>
      </c>
      <c r="Y156" s="9"/>
    </row>
    <row r="157" spans="1:25" x14ac:dyDescent="0.3">
      <c r="A157" s="7" t="str">
        <f t="shared" si="18"/>
        <v/>
      </c>
      <c r="B157" s="7" t="str">
        <f t="shared" si="19"/>
        <v/>
      </c>
      <c r="C157" s="7" t="str">
        <f t="shared" si="20"/>
        <v/>
      </c>
      <c r="D157" s="7" t="str">
        <f t="shared" si="21"/>
        <v/>
      </c>
      <c r="E157" s="8"/>
      <c r="F157" s="8"/>
      <c r="G157" s="8"/>
      <c r="H157" s="9"/>
      <c r="I157" s="10"/>
      <c r="J157" s="9"/>
      <c r="K157" s="11" t="str">
        <f>IF($J157="","",IFERROR(VLOOKUP($J157,Listas!$F$4:$G$10,2,FALSE),""))</f>
        <v/>
      </c>
      <c r="L157" s="9"/>
      <c r="M157" s="12"/>
      <c r="N157" s="13"/>
      <c r="O157" s="14" t="str">
        <f t="shared" si="22"/>
        <v/>
      </c>
      <c r="P157" s="13"/>
      <c r="Q157" s="14" t="str">
        <f t="shared" si="23"/>
        <v/>
      </c>
      <c r="R157" s="14" t="str">
        <f t="shared" si="24"/>
        <v/>
      </c>
      <c r="S157" s="9"/>
      <c r="T157" s="12"/>
      <c r="U157" s="8"/>
      <c r="V157" s="9"/>
      <c r="W157" s="14" t="str">
        <f t="shared" si="25"/>
        <v/>
      </c>
      <c r="X157" s="7">
        <f t="shared" ca="1" si="26"/>
        <v>0</v>
      </c>
      <c r="Y157" s="9"/>
    </row>
    <row r="158" spans="1:25" x14ac:dyDescent="0.3">
      <c r="A158" s="7" t="str">
        <f t="shared" si="18"/>
        <v/>
      </c>
      <c r="B158" s="7" t="str">
        <f t="shared" si="19"/>
        <v/>
      </c>
      <c r="C158" s="7" t="str">
        <f t="shared" si="20"/>
        <v/>
      </c>
      <c r="D158" s="7" t="str">
        <f t="shared" si="21"/>
        <v/>
      </c>
      <c r="E158" s="8"/>
      <c r="F158" s="8"/>
      <c r="G158" s="8"/>
      <c r="H158" s="9"/>
      <c r="I158" s="10"/>
      <c r="J158" s="9"/>
      <c r="K158" s="11" t="str">
        <f>IF($J158="","",IFERROR(VLOOKUP($J158,Listas!$F$4:$G$10,2,FALSE),""))</f>
        <v/>
      </c>
      <c r="L158" s="9"/>
      <c r="M158" s="12"/>
      <c r="N158" s="13"/>
      <c r="O158" s="14" t="str">
        <f t="shared" si="22"/>
        <v/>
      </c>
      <c r="P158" s="13"/>
      <c r="Q158" s="14" t="str">
        <f t="shared" si="23"/>
        <v/>
      </c>
      <c r="R158" s="14" t="str">
        <f t="shared" si="24"/>
        <v/>
      </c>
      <c r="S158" s="9"/>
      <c r="T158" s="12"/>
      <c r="U158" s="8"/>
      <c r="V158" s="9"/>
      <c r="W158" s="14" t="str">
        <f t="shared" si="25"/>
        <v/>
      </c>
      <c r="X158" s="7">
        <f t="shared" ca="1" si="26"/>
        <v>0</v>
      </c>
      <c r="Y158" s="9"/>
    </row>
    <row r="159" spans="1:25" x14ac:dyDescent="0.3">
      <c r="A159" s="7" t="str">
        <f t="shared" si="18"/>
        <v/>
      </c>
      <c r="B159" s="7" t="str">
        <f t="shared" si="19"/>
        <v/>
      </c>
      <c r="C159" s="7" t="str">
        <f t="shared" si="20"/>
        <v/>
      </c>
      <c r="D159" s="7" t="str">
        <f t="shared" si="21"/>
        <v/>
      </c>
      <c r="E159" s="8"/>
      <c r="F159" s="8"/>
      <c r="G159" s="8"/>
      <c r="H159" s="9"/>
      <c r="I159" s="10"/>
      <c r="J159" s="9"/>
      <c r="K159" s="11" t="str">
        <f>IF($J159="","",IFERROR(VLOOKUP($J159,Listas!$F$4:$G$10,2,FALSE),""))</f>
        <v/>
      </c>
      <c r="L159" s="9"/>
      <c r="M159" s="12"/>
      <c r="N159" s="13"/>
      <c r="O159" s="14" t="str">
        <f t="shared" si="22"/>
        <v/>
      </c>
      <c r="P159" s="13"/>
      <c r="Q159" s="14" t="str">
        <f t="shared" si="23"/>
        <v/>
      </c>
      <c r="R159" s="14" t="str">
        <f t="shared" si="24"/>
        <v/>
      </c>
      <c r="S159" s="9"/>
      <c r="T159" s="12"/>
      <c r="U159" s="8"/>
      <c r="V159" s="9"/>
      <c r="W159" s="14" t="str">
        <f t="shared" si="25"/>
        <v/>
      </c>
      <c r="X159" s="7">
        <f t="shared" ca="1" si="26"/>
        <v>0</v>
      </c>
      <c r="Y159" s="9"/>
    </row>
    <row r="160" spans="1:25" x14ac:dyDescent="0.3">
      <c r="A160" s="7" t="str">
        <f t="shared" si="18"/>
        <v/>
      </c>
      <c r="B160" s="7" t="str">
        <f t="shared" si="19"/>
        <v/>
      </c>
      <c r="C160" s="7" t="str">
        <f t="shared" si="20"/>
        <v/>
      </c>
      <c r="D160" s="7" t="str">
        <f t="shared" si="21"/>
        <v/>
      </c>
      <c r="E160" s="8"/>
      <c r="F160" s="8"/>
      <c r="G160" s="8"/>
      <c r="H160" s="9"/>
      <c r="I160" s="10"/>
      <c r="J160" s="9"/>
      <c r="K160" s="11" t="str">
        <f>IF($J160="","",IFERROR(VLOOKUP($J160,Listas!$F$4:$G$10,2,FALSE),""))</f>
        <v/>
      </c>
      <c r="L160" s="9"/>
      <c r="M160" s="12"/>
      <c r="N160" s="13"/>
      <c r="O160" s="14" t="str">
        <f t="shared" si="22"/>
        <v/>
      </c>
      <c r="P160" s="13"/>
      <c r="Q160" s="14" t="str">
        <f t="shared" si="23"/>
        <v/>
      </c>
      <c r="R160" s="14" t="str">
        <f t="shared" si="24"/>
        <v/>
      </c>
      <c r="S160" s="9"/>
      <c r="T160" s="12"/>
      <c r="U160" s="8"/>
      <c r="V160" s="9"/>
      <c r="W160" s="14" t="str">
        <f t="shared" si="25"/>
        <v/>
      </c>
      <c r="X160" s="7">
        <f t="shared" ca="1" si="26"/>
        <v>0</v>
      </c>
      <c r="Y160" s="9"/>
    </row>
    <row r="161" spans="1:25" x14ac:dyDescent="0.3">
      <c r="A161" s="7" t="str">
        <f t="shared" si="18"/>
        <v/>
      </c>
      <c r="B161" s="7" t="str">
        <f t="shared" si="19"/>
        <v/>
      </c>
      <c r="C161" s="7" t="str">
        <f t="shared" si="20"/>
        <v/>
      </c>
      <c r="D161" s="7" t="str">
        <f t="shared" si="21"/>
        <v/>
      </c>
      <c r="E161" s="8"/>
      <c r="F161" s="8"/>
      <c r="G161" s="8"/>
      <c r="H161" s="9"/>
      <c r="I161" s="10"/>
      <c r="J161" s="9"/>
      <c r="K161" s="11" t="str">
        <f>IF($J161="","",IFERROR(VLOOKUP($J161,Listas!$F$4:$G$10,2,FALSE),""))</f>
        <v/>
      </c>
      <c r="L161" s="9"/>
      <c r="M161" s="12"/>
      <c r="N161" s="13"/>
      <c r="O161" s="14" t="str">
        <f t="shared" si="22"/>
        <v/>
      </c>
      <c r="P161" s="13"/>
      <c r="Q161" s="14" t="str">
        <f t="shared" si="23"/>
        <v/>
      </c>
      <c r="R161" s="14" t="str">
        <f t="shared" si="24"/>
        <v/>
      </c>
      <c r="S161" s="9"/>
      <c r="T161" s="12"/>
      <c r="U161" s="8"/>
      <c r="V161" s="9"/>
      <c r="W161" s="14" t="str">
        <f t="shared" si="25"/>
        <v/>
      </c>
      <c r="X161" s="7">
        <f t="shared" ca="1" si="26"/>
        <v>0</v>
      </c>
      <c r="Y161" s="9"/>
    </row>
    <row r="162" spans="1:25" x14ac:dyDescent="0.3">
      <c r="A162" s="7" t="str">
        <f t="shared" si="18"/>
        <v/>
      </c>
      <c r="B162" s="7" t="str">
        <f t="shared" si="19"/>
        <v/>
      </c>
      <c r="C162" s="7" t="str">
        <f t="shared" si="20"/>
        <v/>
      </c>
      <c r="D162" s="7" t="str">
        <f t="shared" si="21"/>
        <v/>
      </c>
      <c r="E162" s="8"/>
      <c r="F162" s="8"/>
      <c r="G162" s="8"/>
      <c r="H162" s="9"/>
      <c r="I162" s="10"/>
      <c r="J162" s="9"/>
      <c r="K162" s="11" t="str">
        <f>IF($J162="","",IFERROR(VLOOKUP($J162,Listas!$F$4:$G$10,2,FALSE),""))</f>
        <v/>
      </c>
      <c r="L162" s="9"/>
      <c r="M162" s="12"/>
      <c r="N162" s="13"/>
      <c r="O162" s="14" t="str">
        <f t="shared" si="22"/>
        <v/>
      </c>
      <c r="P162" s="13"/>
      <c r="Q162" s="14" t="str">
        <f t="shared" si="23"/>
        <v/>
      </c>
      <c r="R162" s="14" t="str">
        <f t="shared" si="24"/>
        <v/>
      </c>
      <c r="S162" s="9"/>
      <c r="T162" s="12"/>
      <c r="U162" s="8"/>
      <c r="V162" s="9"/>
      <c r="W162" s="14" t="str">
        <f t="shared" si="25"/>
        <v/>
      </c>
      <c r="X162" s="7">
        <f t="shared" ca="1" si="26"/>
        <v>0</v>
      </c>
      <c r="Y162" s="9"/>
    </row>
    <row r="163" spans="1:25" x14ac:dyDescent="0.3">
      <c r="A163" s="7" t="str">
        <f t="shared" si="18"/>
        <v/>
      </c>
      <c r="B163" s="7" t="str">
        <f t="shared" si="19"/>
        <v/>
      </c>
      <c r="C163" s="7" t="str">
        <f t="shared" si="20"/>
        <v/>
      </c>
      <c r="D163" s="7" t="str">
        <f t="shared" si="21"/>
        <v/>
      </c>
      <c r="E163" s="8"/>
      <c r="F163" s="8"/>
      <c r="G163" s="8"/>
      <c r="H163" s="9"/>
      <c r="I163" s="10"/>
      <c r="J163" s="9"/>
      <c r="K163" s="11" t="str">
        <f>IF($J163="","",IFERROR(VLOOKUP($J163,Listas!$F$4:$G$10,2,FALSE),""))</f>
        <v/>
      </c>
      <c r="L163" s="9"/>
      <c r="M163" s="12"/>
      <c r="N163" s="13"/>
      <c r="O163" s="14" t="str">
        <f t="shared" si="22"/>
        <v/>
      </c>
      <c r="P163" s="13"/>
      <c r="Q163" s="14" t="str">
        <f t="shared" si="23"/>
        <v/>
      </c>
      <c r="R163" s="14" t="str">
        <f t="shared" si="24"/>
        <v/>
      </c>
      <c r="S163" s="9"/>
      <c r="T163" s="12"/>
      <c r="U163" s="8"/>
      <c r="V163" s="9"/>
      <c r="W163" s="14" t="str">
        <f t="shared" si="25"/>
        <v/>
      </c>
      <c r="X163" s="7">
        <f t="shared" ca="1" si="26"/>
        <v>0</v>
      </c>
      <c r="Y163" s="9"/>
    </row>
    <row r="164" spans="1:25" x14ac:dyDescent="0.3">
      <c r="A164" s="7" t="str">
        <f t="shared" si="18"/>
        <v/>
      </c>
      <c r="B164" s="7" t="str">
        <f t="shared" si="19"/>
        <v/>
      </c>
      <c r="C164" s="7" t="str">
        <f t="shared" si="20"/>
        <v/>
      </c>
      <c r="D164" s="7" t="str">
        <f t="shared" si="21"/>
        <v/>
      </c>
      <c r="E164" s="8"/>
      <c r="F164" s="8"/>
      <c r="G164" s="8"/>
      <c r="H164" s="9"/>
      <c r="I164" s="10"/>
      <c r="J164" s="9"/>
      <c r="K164" s="11" t="str">
        <f>IF($J164="","",IFERROR(VLOOKUP($J164,Listas!$F$4:$G$10,2,FALSE),""))</f>
        <v/>
      </c>
      <c r="L164" s="9"/>
      <c r="M164" s="12"/>
      <c r="N164" s="13"/>
      <c r="O164" s="14" t="str">
        <f t="shared" si="22"/>
        <v/>
      </c>
      <c r="P164" s="13"/>
      <c r="Q164" s="14" t="str">
        <f t="shared" si="23"/>
        <v/>
      </c>
      <c r="R164" s="14" t="str">
        <f t="shared" si="24"/>
        <v/>
      </c>
      <c r="S164" s="9"/>
      <c r="T164" s="12"/>
      <c r="U164" s="8"/>
      <c r="V164" s="9"/>
      <c r="W164" s="14" t="str">
        <f t="shared" si="25"/>
        <v/>
      </c>
      <c r="X164" s="7">
        <f t="shared" ca="1" si="26"/>
        <v>0</v>
      </c>
      <c r="Y164" s="9"/>
    </row>
    <row r="165" spans="1:25" x14ac:dyDescent="0.3">
      <c r="A165" s="7" t="str">
        <f t="shared" si="18"/>
        <v/>
      </c>
      <c r="B165" s="7" t="str">
        <f t="shared" si="19"/>
        <v/>
      </c>
      <c r="C165" s="7" t="str">
        <f t="shared" si="20"/>
        <v/>
      </c>
      <c r="D165" s="7" t="str">
        <f t="shared" si="21"/>
        <v/>
      </c>
      <c r="E165" s="8"/>
      <c r="F165" s="8"/>
      <c r="G165" s="8"/>
      <c r="H165" s="9"/>
      <c r="I165" s="10"/>
      <c r="J165" s="9"/>
      <c r="K165" s="11" t="str">
        <f>IF($J165="","",IFERROR(VLOOKUP($J165,Listas!$F$4:$G$10,2,FALSE),""))</f>
        <v/>
      </c>
      <c r="L165" s="9"/>
      <c r="M165" s="12"/>
      <c r="N165" s="13"/>
      <c r="O165" s="14" t="str">
        <f t="shared" si="22"/>
        <v/>
      </c>
      <c r="P165" s="13"/>
      <c r="Q165" s="14" t="str">
        <f t="shared" si="23"/>
        <v/>
      </c>
      <c r="R165" s="14" t="str">
        <f t="shared" si="24"/>
        <v/>
      </c>
      <c r="S165" s="9"/>
      <c r="T165" s="12"/>
      <c r="U165" s="8"/>
      <c r="V165" s="9"/>
      <c r="W165" s="14" t="str">
        <f t="shared" si="25"/>
        <v/>
      </c>
      <c r="X165" s="7">
        <f t="shared" ca="1" si="26"/>
        <v>0</v>
      </c>
      <c r="Y165" s="9"/>
    </row>
    <row r="166" spans="1:25" x14ac:dyDescent="0.3">
      <c r="A166" s="7" t="str">
        <f t="shared" si="18"/>
        <v/>
      </c>
      <c r="B166" s="7" t="str">
        <f t="shared" si="19"/>
        <v/>
      </c>
      <c r="C166" s="7" t="str">
        <f t="shared" si="20"/>
        <v/>
      </c>
      <c r="D166" s="7" t="str">
        <f t="shared" si="21"/>
        <v/>
      </c>
      <c r="E166" s="8"/>
      <c r="F166" s="8"/>
      <c r="G166" s="8"/>
      <c r="H166" s="9"/>
      <c r="I166" s="10"/>
      <c r="J166" s="9"/>
      <c r="K166" s="11" t="str">
        <f>IF($J166="","",IFERROR(VLOOKUP($J166,Listas!$F$4:$G$10,2,FALSE),""))</f>
        <v/>
      </c>
      <c r="L166" s="9"/>
      <c r="M166" s="12"/>
      <c r="N166" s="13"/>
      <c r="O166" s="14" t="str">
        <f t="shared" si="22"/>
        <v/>
      </c>
      <c r="P166" s="13"/>
      <c r="Q166" s="14" t="str">
        <f t="shared" si="23"/>
        <v/>
      </c>
      <c r="R166" s="14" t="str">
        <f t="shared" si="24"/>
        <v/>
      </c>
      <c r="S166" s="9"/>
      <c r="T166" s="12"/>
      <c r="U166" s="8"/>
      <c r="V166" s="9"/>
      <c r="W166" s="14" t="str">
        <f t="shared" si="25"/>
        <v/>
      </c>
      <c r="X166" s="7">
        <f t="shared" ca="1" si="26"/>
        <v>0</v>
      </c>
      <c r="Y166" s="9"/>
    </row>
    <row r="167" spans="1:25" x14ac:dyDescent="0.3">
      <c r="A167" s="7" t="str">
        <f t="shared" si="18"/>
        <v/>
      </c>
      <c r="B167" s="7" t="str">
        <f t="shared" si="19"/>
        <v/>
      </c>
      <c r="C167" s="7" t="str">
        <f t="shared" si="20"/>
        <v/>
      </c>
      <c r="D167" s="7" t="str">
        <f t="shared" si="21"/>
        <v/>
      </c>
      <c r="E167" s="8"/>
      <c r="F167" s="8"/>
      <c r="G167" s="8"/>
      <c r="H167" s="9"/>
      <c r="I167" s="10"/>
      <c r="J167" s="9"/>
      <c r="K167" s="11" t="str">
        <f>IF($J167="","",IFERROR(VLOOKUP($J167,Listas!$F$4:$G$10,2,FALSE),""))</f>
        <v/>
      </c>
      <c r="L167" s="9"/>
      <c r="M167" s="12"/>
      <c r="N167" s="13"/>
      <c r="O167" s="14" t="str">
        <f t="shared" si="22"/>
        <v/>
      </c>
      <c r="P167" s="13"/>
      <c r="Q167" s="14" t="str">
        <f t="shared" si="23"/>
        <v/>
      </c>
      <c r="R167" s="14" t="str">
        <f t="shared" si="24"/>
        <v/>
      </c>
      <c r="S167" s="9"/>
      <c r="T167" s="12"/>
      <c r="U167" s="8"/>
      <c r="V167" s="9"/>
      <c r="W167" s="14" t="str">
        <f t="shared" si="25"/>
        <v/>
      </c>
      <c r="X167" s="7">
        <f t="shared" ca="1" si="26"/>
        <v>0</v>
      </c>
      <c r="Y167" s="9"/>
    </row>
    <row r="168" spans="1:25" x14ac:dyDescent="0.3">
      <c r="A168" s="7" t="str">
        <f t="shared" si="18"/>
        <v/>
      </c>
      <c r="B168" s="7" t="str">
        <f t="shared" si="19"/>
        <v/>
      </c>
      <c r="C168" s="7" t="str">
        <f t="shared" si="20"/>
        <v/>
      </c>
      <c r="D168" s="7" t="str">
        <f t="shared" si="21"/>
        <v/>
      </c>
      <c r="E168" s="8"/>
      <c r="F168" s="8"/>
      <c r="G168" s="8"/>
      <c r="H168" s="9"/>
      <c r="I168" s="10"/>
      <c r="J168" s="9"/>
      <c r="K168" s="11" t="str">
        <f>IF($J168="","",IFERROR(VLOOKUP($J168,Listas!$F$4:$G$10,2,FALSE),""))</f>
        <v/>
      </c>
      <c r="L168" s="9"/>
      <c r="M168" s="12"/>
      <c r="N168" s="13"/>
      <c r="O168" s="14" t="str">
        <f t="shared" si="22"/>
        <v/>
      </c>
      <c r="P168" s="13"/>
      <c r="Q168" s="14" t="str">
        <f t="shared" si="23"/>
        <v/>
      </c>
      <c r="R168" s="14" t="str">
        <f t="shared" si="24"/>
        <v/>
      </c>
      <c r="S168" s="9"/>
      <c r="T168" s="12"/>
      <c r="U168" s="8"/>
      <c r="V168" s="9"/>
      <c r="W168" s="14" t="str">
        <f t="shared" si="25"/>
        <v/>
      </c>
      <c r="X168" s="7">
        <f t="shared" ca="1" si="26"/>
        <v>0</v>
      </c>
      <c r="Y168" s="9"/>
    </row>
    <row r="169" spans="1:25" x14ac:dyDescent="0.3">
      <c r="A169" s="7" t="str">
        <f t="shared" si="18"/>
        <v/>
      </c>
      <c r="B169" s="7" t="str">
        <f t="shared" si="19"/>
        <v/>
      </c>
      <c r="C169" s="7" t="str">
        <f t="shared" si="20"/>
        <v/>
      </c>
      <c r="D169" s="7" t="str">
        <f t="shared" si="21"/>
        <v/>
      </c>
      <c r="E169" s="8"/>
      <c r="F169" s="8"/>
      <c r="G169" s="8"/>
      <c r="H169" s="9"/>
      <c r="I169" s="10"/>
      <c r="J169" s="9"/>
      <c r="K169" s="11" t="str">
        <f>IF($J169="","",IFERROR(VLOOKUP($J169,Listas!$F$4:$G$10,2,FALSE),""))</f>
        <v/>
      </c>
      <c r="L169" s="9"/>
      <c r="M169" s="12"/>
      <c r="N169" s="13"/>
      <c r="O169" s="14" t="str">
        <f t="shared" si="22"/>
        <v/>
      </c>
      <c r="P169" s="13"/>
      <c r="Q169" s="14" t="str">
        <f t="shared" si="23"/>
        <v/>
      </c>
      <c r="R169" s="14" t="str">
        <f t="shared" si="24"/>
        <v/>
      </c>
      <c r="S169" s="9"/>
      <c r="T169" s="12"/>
      <c r="U169" s="8"/>
      <c r="V169" s="9"/>
      <c r="W169" s="14" t="str">
        <f t="shared" si="25"/>
        <v/>
      </c>
      <c r="X169" s="7">
        <f t="shared" ca="1" si="26"/>
        <v>0</v>
      </c>
      <c r="Y169" s="9"/>
    </row>
    <row r="170" spans="1:25" x14ac:dyDescent="0.3">
      <c r="A170" s="7" t="str">
        <f t="shared" si="18"/>
        <v/>
      </c>
      <c r="B170" s="7" t="str">
        <f t="shared" si="19"/>
        <v/>
      </c>
      <c r="C170" s="7" t="str">
        <f t="shared" si="20"/>
        <v/>
      </c>
      <c r="D170" s="7" t="str">
        <f t="shared" si="21"/>
        <v/>
      </c>
      <c r="E170" s="8"/>
      <c r="F170" s="8"/>
      <c r="G170" s="8"/>
      <c r="H170" s="9"/>
      <c r="I170" s="10"/>
      <c r="J170" s="9"/>
      <c r="K170" s="11" t="str">
        <f>IF($J170="","",IFERROR(VLOOKUP($J170,Listas!$F$4:$G$10,2,FALSE),""))</f>
        <v/>
      </c>
      <c r="L170" s="9"/>
      <c r="M170" s="12"/>
      <c r="N170" s="13"/>
      <c r="O170" s="14" t="str">
        <f t="shared" si="22"/>
        <v/>
      </c>
      <c r="P170" s="13"/>
      <c r="Q170" s="14" t="str">
        <f t="shared" si="23"/>
        <v/>
      </c>
      <c r="R170" s="14" t="str">
        <f t="shared" si="24"/>
        <v/>
      </c>
      <c r="S170" s="9"/>
      <c r="T170" s="12"/>
      <c r="U170" s="8"/>
      <c r="V170" s="9"/>
      <c r="W170" s="14" t="str">
        <f t="shared" si="25"/>
        <v/>
      </c>
      <c r="X170" s="7">
        <f t="shared" ca="1" si="26"/>
        <v>0</v>
      </c>
      <c r="Y170" s="9"/>
    </row>
    <row r="171" spans="1:25" x14ac:dyDescent="0.3">
      <c r="A171" s="7" t="str">
        <f t="shared" si="18"/>
        <v/>
      </c>
      <c r="B171" s="7" t="str">
        <f t="shared" si="19"/>
        <v/>
      </c>
      <c r="C171" s="7" t="str">
        <f t="shared" si="20"/>
        <v/>
      </c>
      <c r="D171" s="7" t="str">
        <f t="shared" si="21"/>
        <v/>
      </c>
      <c r="E171" s="8"/>
      <c r="F171" s="8"/>
      <c r="G171" s="8"/>
      <c r="H171" s="9"/>
      <c r="I171" s="10"/>
      <c r="J171" s="9"/>
      <c r="K171" s="11" t="str">
        <f>IF($J171="","",IFERROR(VLOOKUP($J171,Listas!$F$4:$G$10,2,FALSE),""))</f>
        <v/>
      </c>
      <c r="L171" s="9"/>
      <c r="M171" s="12"/>
      <c r="N171" s="13"/>
      <c r="O171" s="14" t="str">
        <f t="shared" si="22"/>
        <v/>
      </c>
      <c r="P171" s="13"/>
      <c r="Q171" s="14" t="str">
        <f t="shared" si="23"/>
        <v/>
      </c>
      <c r="R171" s="14" t="str">
        <f t="shared" si="24"/>
        <v/>
      </c>
      <c r="S171" s="9"/>
      <c r="T171" s="12"/>
      <c r="U171" s="8"/>
      <c r="V171" s="9"/>
      <c r="W171" s="14" t="str">
        <f t="shared" si="25"/>
        <v/>
      </c>
      <c r="X171" s="7">
        <f t="shared" ca="1" si="26"/>
        <v>0</v>
      </c>
      <c r="Y171" s="9"/>
    </row>
    <row r="172" spans="1:25" x14ac:dyDescent="0.3">
      <c r="A172" s="7" t="str">
        <f t="shared" si="18"/>
        <v/>
      </c>
      <c r="B172" s="7" t="str">
        <f t="shared" si="19"/>
        <v/>
      </c>
      <c r="C172" s="7" t="str">
        <f t="shared" si="20"/>
        <v/>
      </c>
      <c r="D172" s="7" t="str">
        <f t="shared" si="21"/>
        <v/>
      </c>
      <c r="E172" s="8"/>
      <c r="F172" s="8"/>
      <c r="G172" s="8"/>
      <c r="H172" s="9"/>
      <c r="I172" s="10"/>
      <c r="J172" s="9"/>
      <c r="K172" s="11" t="str">
        <f>IF($J172="","",IFERROR(VLOOKUP($J172,Listas!$F$4:$G$10,2,FALSE),""))</f>
        <v/>
      </c>
      <c r="L172" s="9"/>
      <c r="M172" s="12"/>
      <c r="N172" s="13"/>
      <c r="O172" s="14" t="str">
        <f t="shared" si="22"/>
        <v/>
      </c>
      <c r="P172" s="13"/>
      <c r="Q172" s="14" t="str">
        <f t="shared" si="23"/>
        <v/>
      </c>
      <c r="R172" s="14" t="str">
        <f t="shared" si="24"/>
        <v/>
      </c>
      <c r="S172" s="9"/>
      <c r="T172" s="12"/>
      <c r="U172" s="8"/>
      <c r="V172" s="9"/>
      <c r="W172" s="14" t="str">
        <f t="shared" si="25"/>
        <v/>
      </c>
      <c r="X172" s="7">
        <f t="shared" ca="1" si="26"/>
        <v>0</v>
      </c>
      <c r="Y172" s="9"/>
    </row>
    <row r="173" spans="1:25" x14ac:dyDescent="0.3">
      <c r="A173" s="7" t="str">
        <f t="shared" si="18"/>
        <v/>
      </c>
      <c r="B173" s="7" t="str">
        <f t="shared" si="19"/>
        <v/>
      </c>
      <c r="C173" s="7" t="str">
        <f t="shared" si="20"/>
        <v/>
      </c>
      <c r="D173" s="7" t="str">
        <f t="shared" si="21"/>
        <v/>
      </c>
      <c r="E173" s="8"/>
      <c r="F173" s="8"/>
      <c r="G173" s="8"/>
      <c r="H173" s="9"/>
      <c r="I173" s="10"/>
      <c r="J173" s="9"/>
      <c r="K173" s="11" t="str">
        <f>IF($J173="","",IFERROR(VLOOKUP($J173,Listas!$F$4:$G$10,2,FALSE),""))</f>
        <v/>
      </c>
      <c r="L173" s="9"/>
      <c r="M173" s="12"/>
      <c r="N173" s="13"/>
      <c r="O173" s="14" t="str">
        <f t="shared" si="22"/>
        <v/>
      </c>
      <c r="P173" s="13"/>
      <c r="Q173" s="14" t="str">
        <f t="shared" si="23"/>
        <v/>
      </c>
      <c r="R173" s="14" t="str">
        <f t="shared" si="24"/>
        <v/>
      </c>
      <c r="S173" s="9"/>
      <c r="T173" s="12"/>
      <c r="U173" s="8"/>
      <c r="V173" s="9"/>
      <c r="W173" s="14" t="str">
        <f t="shared" si="25"/>
        <v/>
      </c>
      <c r="X173" s="7">
        <f t="shared" ca="1" si="26"/>
        <v>0</v>
      </c>
      <c r="Y173" s="9"/>
    </row>
    <row r="174" spans="1:25" x14ac:dyDescent="0.3">
      <c r="A174" s="7" t="str">
        <f t="shared" si="18"/>
        <v/>
      </c>
      <c r="B174" s="7" t="str">
        <f t="shared" si="19"/>
        <v/>
      </c>
      <c r="C174" s="7" t="str">
        <f t="shared" si="20"/>
        <v/>
      </c>
      <c r="D174" s="7" t="str">
        <f t="shared" si="21"/>
        <v/>
      </c>
      <c r="E174" s="8"/>
      <c r="F174" s="8"/>
      <c r="G174" s="8"/>
      <c r="H174" s="9"/>
      <c r="I174" s="10"/>
      <c r="J174" s="9"/>
      <c r="K174" s="11" t="str">
        <f>IF($J174="","",IFERROR(VLOOKUP($J174,Listas!$F$4:$G$10,2,FALSE),""))</f>
        <v/>
      </c>
      <c r="L174" s="9"/>
      <c r="M174" s="12"/>
      <c r="N174" s="13"/>
      <c r="O174" s="14" t="str">
        <f t="shared" si="22"/>
        <v/>
      </c>
      <c r="P174" s="13"/>
      <c r="Q174" s="14" t="str">
        <f t="shared" si="23"/>
        <v/>
      </c>
      <c r="R174" s="14" t="str">
        <f t="shared" si="24"/>
        <v/>
      </c>
      <c r="S174" s="9"/>
      <c r="T174" s="12"/>
      <c r="U174" s="8"/>
      <c r="V174" s="9"/>
      <c r="W174" s="14" t="str">
        <f t="shared" si="25"/>
        <v/>
      </c>
      <c r="X174" s="7">
        <f t="shared" ca="1" si="26"/>
        <v>0</v>
      </c>
      <c r="Y174" s="9"/>
    </row>
    <row r="175" spans="1:25" x14ac:dyDescent="0.3">
      <c r="A175" s="7" t="str">
        <f t="shared" si="18"/>
        <v/>
      </c>
      <c r="B175" s="7" t="str">
        <f t="shared" si="19"/>
        <v/>
      </c>
      <c r="C175" s="7" t="str">
        <f t="shared" si="20"/>
        <v/>
      </c>
      <c r="D175" s="7" t="str">
        <f t="shared" si="21"/>
        <v/>
      </c>
      <c r="E175" s="8"/>
      <c r="F175" s="8"/>
      <c r="G175" s="8"/>
      <c r="H175" s="9"/>
      <c r="I175" s="10"/>
      <c r="J175" s="9"/>
      <c r="K175" s="11" t="str">
        <f>IF($J175="","",IFERROR(VLOOKUP($J175,Listas!$F$4:$G$10,2,FALSE),""))</f>
        <v/>
      </c>
      <c r="L175" s="9"/>
      <c r="M175" s="12"/>
      <c r="N175" s="13"/>
      <c r="O175" s="14" t="str">
        <f t="shared" si="22"/>
        <v/>
      </c>
      <c r="P175" s="13"/>
      <c r="Q175" s="14" t="str">
        <f t="shared" si="23"/>
        <v/>
      </c>
      <c r="R175" s="14" t="str">
        <f t="shared" si="24"/>
        <v/>
      </c>
      <c r="S175" s="9"/>
      <c r="T175" s="12"/>
      <c r="U175" s="8"/>
      <c r="V175" s="9"/>
      <c r="W175" s="14" t="str">
        <f t="shared" si="25"/>
        <v/>
      </c>
      <c r="X175" s="7">
        <f t="shared" ca="1" si="26"/>
        <v>0</v>
      </c>
      <c r="Y175" s="9"/>
    </row>
    <row r="176" spans="1:25" x14ac:dyDescent="0.3">
      <c r="A176" s="7" t="str">
        <f t="shared" si="18"/>
        <v/>
      </c>
      <c r="B176" s="7" t="str">
        <f t="shared" si="19"/>
        <v/>
      </c>
      <c r="C176" s="7" t="str">
        <f t="shared" si="20"/>
        <v/>
      </c>
      <c r="D176" s="7" t="str">
        <f t="shared" si="21"/>
        <v/>
      </c>
      <c r="E176" s="8"/>
      <c r="F176" s="8"/>
      <c r="G176" s="8"/>
      <c r="H176" s="9"/>
      <c r="I176" s="10"/>
      <c r="J176" s="9"/>
      <c r="K176" s="11" t="str">
        <f>IF($J176="","",IFERROR(VLOOKUP($J176,Listas!$F$4:$G$10,2,FALSE),""))</f>
        <v/>
      </c>
      <c r="L176" s="9"/>
      <c r="M176" s="12"/>
      <c r="N176" s="13"/>
      <c r="O176" s="14" t="str">
        <f t="shared" si="22"/>
        <v/>
      </c>
      <c r="P176" s="13"/>
      <c r="Q176" s="14" t="str">
        <f t="shared" si="23"/>
        <v/>
      </c>
      <c r="R176" s="14" t="str">
        <f t="shared" si="24"/>
        <v/>
      </c>
      <c r="S176" s="9"/>
      <c r="T176" s="12"/>
      <c r="U176" s="8"/>
      <c r="V176" s="9"/>
      <c r="W176" s="14" t="str">
        <f t="shared" si="25"/>
        <v/>
      </c>
      <c r="X176" s="7">
        <f t="shared" ca="1" si="26"/>
        <v>0</v>
      </c>
      <c r="Y176" s="9"/>
    </row>
    <row r="177" spans="1:25" x14ac:dyDescent="0.3">
      <c r="A177" s="7" t="str">
        <f t="shared" si="18"/>
        <v/>
      </c>
      <c r="B177" s="7" t="str">
        <f t="shared" si="19"/>
        <v/>
      </c>
      <c r="C177" s="7" t="str">
        <f t="shared" si="20"/>
        <v/>
      </c>
      <c r="D177" s="7" t="str">
        <f t="shared" si="21"/>
        <v/>
      </c>
      <c r="E177" s="8"/>
      <c r="F177" s="8"/>
      <c r="G177" s="8"/>
      <c r="H177" s="9"/>
      <c r="I177" s="10"/>
      <c r="J177" s="9"/>
      <c r="K177" s="11" t="str">
        <f>IF($J177="","",IFERROR(VLOOKUP($J177,Listas!$F$4:$G$10,2,FALSE),""))</f>
        <v/>
      </c>
      <c r="L177" s="9"/>
      <c r="M177" s="12"/>
      <c r="N177" s="13"/>
      <c r="O177" s="14" t="str">
        <f t="shared" si="22"/>
        <v/>
      </c>
      <c r="P177" s="13"/>
      <c r="Q177" s="14" t="str">
        <f t="shared" si="23"/>
        <v/>
      </c>
      <c r="R177" s="14" t="str">
        <f t="shared" si="24"/>
        <v/>
      </c>
      <c r="S177" s="9"/>
      <c r="T177" s="12"/>
      <c r="U177" s="8"/>
      <c r="V177" s="9"/>
      <c r="W177" s="14" t="str">
        <f t="shared" si="25"/>
        <v/>
      </c>
      <c r="X177" s="7">
        <f t="shared" ca="1" si="26"/>
        <v>0</v>
      </c>
      <c r="Y177" s="9"/>
    </row>
    <row r="178" spans="1:25" x14ac:dyDescent="0.3">
      <c r="A178" s="7" t="str">
        <f t="shared" si="18"/>
        <v/>
      </c>
      <c r="B178" s="7" t="str">
        <f t="shared" si="19"/>
        <v/>
      </c>
      <c r="C178" s="7" t="str">
        <f t="shared" si="20"/>
        <v/>
      </c>
      <c r="D178" s="7" t="str">
        <f t="shared" si="21"/>
        <v/>
      </c>
      <c r="E178" s="8"/>
      <c r="F178" s="8"/>
      <c r="G178" s="8"/>
      <c r="H178" s="9"/>
      <c r="I178" s="10"/>
      <c r="J178" s="9"/>
      <c r="K178" s="11" t="str">
        <f>IF($J178="","",IFERROR(VLOOKUP($J178,Listas!$F$4:$G$10,2,FALSE),""))</f>
        <v/>
      </c>
      <c r="L178" s="9"/>
      <c r="M178" s="12"/>
      <c r="N178" s="13"/>
      <c r="O178" s="14" t="str">
        <f t="shared" si="22"/>
        <v/>
      </c>
      <c r="P178" s="13"/>
      <c r="Q178" s="14" t="str">
        <f t="shared" si="23"/>
        <v/>
      </c>
      <c r="R178" s="14" t="str">
        <f t="shared" si="24"/>
        <v/>
      </c>
      <c r="S178" s="9"/>
      <c r="T178" s="12"/>
      <c r="U178" s="8"/>
      <c r="V178" s="9"/>
      <c r="W178" s="14" t="str">
        <f t="shared" si="25"/>
        <v/>
      </c>
      <c r="X178" s="7">
        <f t="shared" ca="1" si="26"/>
        <v>0</v>
      </c>
      <c r="Y178" s="9"/>
    </row>
    <row r="179" spans="1:25" x14ac:dyDescent="0.3">
      <c r="A179" s="7" t="str">
        <f t="shared" si="18"/>
        <v/>
      </c>
      <c r="B179" s="7" t="str">
        <f t="shared" si="19"/>
        <v/>
      </c>
      <c r="C179" s="7" t="str">
        <f t="shared" si="20"/>
        <v/>
      </c>
      <c r="D179" s="7" t="str">
        <f t="shared" si="21"/>
        <v/>
      </c>
      <c r="E179" s="8"/>
      <c r="F179" s="8"/>
      <c r="G179" s="8"/>
      <c r="H179" s="9"/>
      <c r="I179" s="10"/>
      <c r="J179" s="9"/>
      <c r="K179" s="11" t="str">
        <f>IF($J179="","",IFERROR(VLOOKUP($J179,Listas!$F$4:$G$10,2,FALSE),""))</f>
        <v/>
      </c>
      <c r="L179" s="9"/>
      <c r="M179" s="12"/>
      <c r="N179" s="13"/>
      <c r="O179" s="14" t="str">
        <f t="shared" si="22"/>
        <v/>
      </c>
      <c r="P179" s="13"/>
      <c r="Q179" s="14" t="str">
        <f t="shared" si="23"/>
        <v/>
      </c>
      <c r="R179" s="14" t="str">
        <f t="shared" si="24"/>
        <v/>
      </c>
      <c r="S179" s="9"/>
      <c r="T179" s="12"/>
      <c r="U179" s="8"/>
      <c r="V179" s="9"/>
      <c r="W179" s="14" t="str">
        <f t="shared" si="25"/>
        <v/>
      </c>
      <c r="X179" s="7">
        <f t="shared" ca="1" si="26"/>
        <v>0</v>
      </c>
      <c r="Y179" s="9"/>
    </row>
    <row r="180" spans="1:25" x14ac:dyDescent="0.3">
      <c r="A180" s="7" t="str">
        <f t="shared" si="18"/>
        <v/>
      </c>
      <c r="B180" s="7" t="str">
        <f t="shared" si="19"/>
        <v/>
      </c>
      <c r="C180" s="7" t="str">
        <f t="shared" si="20"/>
        <v/>
      </c>
      <c r="D180" s="7" t="str">
        <f t="shared" si="21"/>
        <v/>
      </c>
      <c r="E180" s="8"/>
      <c r="F180" s="8"/>
      <c r="G180" s="8"/>
      <c r="H180" s="9"/>
      <c r="I180" s="10"/>
      <c r="J180" s="9"/>
      <c r="K180" s="11" t="str">
        <f>IF($J180="","",IFERROR(VLOOKUP($J180,Listas!$F$4:$G$10,2,FALSE),""))</f>
        <v/>
      </c>
      <c r="L180" s="9"/>
      <c r="M180" s="12"/>
      <c r="N180" s="13"/>
      <c r="O180" s="14" t="str">
        <f t="shared" si="22"/>
        <v/>
      </c>
      <c r="P180" s="13"/>
      <c r="Q180" s="14" t="str">
        <f t="shared" si="23"/>
        <v/>
      </c>
      <c r="R180" s="14" t="str">
        <f t="shared" si="24"/>
        <v/>
      </c>
      <c r="S180" s="9"/>
      <c r="T180" s="12"/>
      <c r="U180" s="8"/>
      <c r="V180" s="9"/>
      <c r="W180" s="14" t="str">
        <f t="shared" si="25"/>
        <v/>
      </c>
      <c r="X180" s="7">
        <f t="shared" ca="1" si="26"/>
        <v>0</v>
      </c>
      <c r="Y180" s="9"/>
    </row>
    <row r="181" spans="1:25" x14ac:dyDescent="0.3">
      <c r="A181" s="7" t="str">
        <f t="shared" si="18"/>
        <v/>
      </c>
      <c r="B181" s="7" t="str">
        <f t="shared" si="19"/>
        <v/>
      </c>
      <c r="C181" s="7" t="str">
        <f t="shared" si="20"/>
        <v/>
      </c>
      <c r="D181" s="7" t="str">
        <f t="shared" si="21"/>
        <v/>
      </c>
      <c r="E181" s="8"/>
      <c r="F181" s="8"/>
      <c r="G181" s="8"/>
      <c r="H181" s="9"/>
      <c r="I181" s="10"/>
      <c r="J181" s="9"/>
      <c r="K181" s="11" t="str">
        <f>IF($J181="","",IFERROR(VLOOKUP($J181,Listas!$F$4:$G$10,2,FALSE),""))</f>
        <v/>
      </c>
      <c r="L181" s="9"/>
      <c r="M181" s="12"/>
      <c r="N181" s="13"/>
      <c r="O181" s="14" t="str">
        <f t="shared" si="22"/>
        <v/>
      </c>
      <c r="P181" s="13"/>
      <c r="Q181" s="14" t="str">
        <f t="shared" si="23"/>
        <v/>
      </c>
      <c r="R181" s="14" t="str">
        <f t="shared" si="24"/>
        <v/>
      </c>
      <c r="S181" s="9"/>
      <c r="T181" s="12"/>
      <c r="U181" s="8"/>
      <c r="V181" s="9"/>
      <c r="W181" s="14" t="str">
        <f t="shared" si="25"/>
        <v/>
      </c>
      <c r="X181" s="7">
        <f t="shared" ca="1" si="26"/>
        <v>0</v>
      </c>
      <c r="Y181" s="9"/>
    </row>
    <row r="182" spans="1:25" x14ac:dyDescent="0.3">
      <c r="A182" s="7" t="str">
        <f t="shared" si="18"/>
        <v/>
      </c>
      <c r="B182" s="7" t="str">
        <f t="shared" si="19"/>
        <v/>
      </c>
      <c r="C182" s="7" t="str">
        <f t="shared" si="20"/>
        <v/>
      </c>
      <c r="D182" s="7" t="str">
        <f t="shared" si="21"/>
        <v/>
      </c>
      <c r="E182" s="8"/>
      <c r="F182" s="8"/>
      <c r="G182" s="8"/>
      <c r="H182" s="9"/>
      <c r="I182" s="10"/>
      <c r="J182" s="9"/>
      <c r="K182" s="11" t="str">
        <f>IF($J182="","",IFERROR(VLOOKUP($J182,Listas!$F$4:$G$10,2,FALSE),""))</f>
        <v/>
      </c>
      <c r="L182" s="9"/>
      <c r="M182" s="12"/>
      <c r="N182" s="13"/>
      <c r="O182" s="14" t="str">
        <f t="shared" si="22"/>
        <v/>
      </c>
      <c r="P182" s="13"/>
      <c r="Q182" s="14" t="str">
        <f t="shared" si="23"/>
        <v/>
      </c>
      <c r="R182" s="14" t="str">
        <f t="shared" si="24"/>
        <v/>
      </c>
      <c r="S182" s="9"/>
      <c r="T182" s="12"/>
      <c r="U182" s="8"/>
      <c r="V182" s="9"/>
      <c r="W182" s="14" t="str">
        <f t="shared" si="25"/>
        <v/>
      </c>
      <c r="X182" s="7">
        <f t="shared" ca="1" si="26"/>
        <v>0</v>
      </c>
      <c r="Y182" s="9"/>
    </row>
    <row r="183" spans="1:25" x14ac:dyDescent="0.3">
      <c r="A183" s="7" t="str">
        <f t="shared" si="18"/>
        <v/>
      </c>
      <c r="B183" s="7" t="str">
        <f t="shared" si="19"/>
        <v/>
      </c>
      <c r="C183" s="7" t="str">
        <f t="shared" si="20"/>
        <v/>
      </c>
      <c r="D183" s="7" t="str">
        <f t="shared" si="21"/>
        <v/>
      </c>
      <c r="E183" s="8"/>
      <c r="F183" s="8"/>
      <c r="G183" s="8"/>
      <c r="H183" s="9"/>
      <c r="I183" s="10"/>
      <c r="J183" s="9"/>
      <c r="K183" s="11" t="str">
        <f>IF($J183="","",IFERROR(VLOOKUP($J183,Listas!$F$4:$G$10,2,FALSE),""))</f>
        <v/>
      </c>
      <c r="L183" s="9"/>
      <c r="M183" s="12"/>
      <c r="N183" s="13"/>
      <c r="O183" s="14" t="str">
        <f t="shared" si="22"/>
        <v/>
      </c>
      <c r="P183" s="13"/>
      <c r="Q183" s="14" t="str">
        <f t="shared" si="23"/>
        <v/>
      </c>
      <c r="R183" s="14" t="str">
        <f t="shared" si="24"/>
        <v/>
      </c>
      <c r="S183" s="9"/>
      <c r="T183" s="12"/>
      <c r="U183" s="8"/>
      <c r="V183" s="9"/>
      <c r="W183" s="14" t="str">
        <f t="shared" si="25"/>
        <v/>
      </c>
      <c r="X183" s="7">
        <f t="shared" ca="1" si="26"/>
        <v>0</v>
      </c>
      <c r="Y183" s="9"/>
    </row>
    <row r="184" spans="1:25" x14ac:dyDescent="0.3">
      <c r="A184" s="7" t="str">
        <f t="shared" si="18"/>
        <v/>
      </c>
      <c r="B184" s="7" t="str">
        <f t="shared" si="19"/>
        <v/>
      </c>
      <c r="C184" s="7" t="str">
        <f t="shared" si="20"/>
        <v/>
      </c>
      <c r="D184" s="7" t="str">
        <f t="shared" si="21"/>
        <v/>
      </c>
      <c r="E184" s="8"/>
      <c r="F184" s="8"/>
      <c r="G184" s="8"/>
      <c r="H184" s="9"/>
      <c r="I184" s="10"/>
      <c r="J184" s="9"/>
      <c r="K184" s="11" t="str">
        <f>IF($J184="","",IFERROR(VLOOKUP($J184,Listas!$F$4:$G$10,2,FALSE),""))</f>
        <v/>
      </c>
      <c r="L184" s="9"/>
      <c r="M184" s="12"/>
      <c r="N184" s="13"/>
      <c r="O184" s="14" t="str">
        <f t="shared" si="22"/>
        <v/>
      </c>
      <c r="P184" s="13"/>
      <c r="Q184" s="14" t="str">
        <f t="shared" si="23"/>
        <v/>
      </c>
      <c r="R184" s="14" t="str">
        <f t="shared" si="24"/>
        <v/>
      </c>
      <c r="S184" s="9"/>
      <c r="T184" s="12"/>
      <c r="U184" s="8"/>
      <c r="V184" s="9"/>
      <c r="W184" s="14" t="str">
        <f t="shared" si="25"/>
        <v/>
      </c>
      <c r="X184" s="7">
        <f t="shared" ca="1" si="26"/>
        <v>0</v>
      </c>
      <c r="Y184" s="9"/>
    </row>
    <row r="185" spans="1:25" x14ac:dyDescent="0.3">
      <c r="A185" s="7" t="str">
        <f t="shared" si="18"/>
        <v/>
      </c>
      <c r="B185" s="7" t="str">
        <f t="shared" si="19"/>
        <v/>
      </c>
      <c r="C185" s="7" t="str">
        <f t="shared" si="20"/>
        <v/>
      </c>
      <c r="D185" s="7" t="str">
        <f t="shared" si="21"/>
        <v/>
      </c>
      <c r="E185" s="8"/>
      <c r="F185" s="8"/>
      <c r="G185" s="8"/>
      <c r="H185" s="9"/>
      <c r="I185" s="10"/>
      <c r="J185" s="9"/>
      <c r="K185" s="11" t="str">
        <f>IF($J185="","",IFERROR(VLOOKUP($J185,Listas!$F$4:$G$10,2,FALSE),""))</f>
        <v/>
      </c>
      <c r="L185" s="9"/>
      <c r="M185" s="12"/>
      <c r="N185" s="13"/>
      <c r="O185" s="14" t="str">
        <f t="shared" si="22"/>
        <v/>
      </c>
      <c r="P185" s="13"/>
      <c r="Q185" s="14" t="str">
        <f t="shared" si="23"/>
        <v/>
      </c>
      <c r="R185" s="14" t="str">
        <f t="shared" si="24"/>
        <v/>
      </c>
      <c r="S185" s="9"/>
      <c r="T185" s="12"/>
      <c r="U185" s="8"/>
      <c r="V185" s="9"/>
      <c r="W185" s="14" t="str">
        <f t="shared" si="25"/>
        <v/>
      </c>
      <c r="X185" s="7">
        <f t="shared" ca="1" si="26"/>
        <v>0</v>
      </c>
      <c r="Y185" s="9"/>
    </row>
    <row r="186" spans="1:25" x14ac:dyDescent="0.3">
      <c r="A186" s="7" t="str">
        <f t="shared" si="18"/>
        <v/>
      </c>
      <c r="B186" s="7" t="str">
        <f t="shared" si="19"/>
        <v/>
      </c>
      <c r="C186" s="7" t="str">
        <f t="shared" si="20"/>
        <v/>
      </c>
      <c r="D186" s="7" t="str">
        <f t="shared" si="21"/>
        <v/>
      </c>
      <c r="E186" s="8"/>
      <c r="F186" s="8"/>
      <c r="G186" s="8"/>
      <c r="H186" s="9"/>
      <c r="I186" s="10"/>
      <c r="J186" s="9"/>
      <c r="K186" s="11" t="str">
        <f>IF($J186="","",IFERROR(VLOOKUP($J186,Listas!$F$4:$G$10,2,FALSE),""))</f>
        <v/>
      </c>
      <c r="L186" s="9"/>
      <c r="M186" s="12"/>
      <c r="N186" s="13"/>
      <c r="O186" s="14" t="str">
        <f t="shared" si="22"/>
        <v/>
      </c>
      <c r="P186" s="13"/>
      <c r="Q186" s="14" t="str">
        <f t="shared" si="23"/>
        <v/>
      </c>
      <c r="R186" s="14" t="str">
        <f t="shared" si="24"/>
        <v/>
      </c>
      <c r="S186" s="9"/>
      <c r="T186" s="12"/>
      <c r="U186" s="8"/>
      <c r="V186" s="9"/>
      <c r="W186" s="14" t="str">
        <f t="shared" si="25"/>
        <v/>
      </c>
      <c r="X186" s="7">
        <f t="shared" ca="1" si="26"/>
        <v>0</v>
      </c>
      <c r="Y186" s="9"/>
    </row>
    <row r="187" spans="1:25" x14ac:dyDescent="0.3">
      <c r="A187" s="7" t="str">
        <f t="shared" si="18"/>
        <v/>
      </c>
      <c r="B187" s="7" t="str">
        <f t="shared" si="19"/>
        <v/>
      </c>
      <c r="C187" s="7" t="str">
        <f t="shared" si="20"/>
        <v/>
      </c>
      <c r="D187" s="7" t="str">
        <f t="shared" si="21"/>
        <v/>
      </c>
      <c r="E187" s="8"/>
      <c r="F187" s="8"/>
      <c r="G187" s="8"/>
      <c r="H187" s="9"/>
      <c r="I187" s="10"/>
      <c r="J187" s="9"/>
      <c r="K187" s="11" t="str">
        <f>IF($J187="","",IFERROR(VLOOKUP($J187,Listas!$F$4:$G$10,2,FALSE),""))</f>
        <v/>
      </c>
      <c r="L187" s="9"/>
      <c r="M187" s="12"/>
      <c r="N187" s="13"/>
      <c r="O187" s="14" t="str">
        <f t="shared" si="22"/>
        <v/>
      </c>
      <c r="P187" s="13"/>
      <c r="Q187" s="14" t="str">
        <f t="shared" si="23"/>
        <v/>
      </c>
      <c r="R187" s="14" t="str">
        <f t="shared" si="24"/>
        <v/>
      </c>
      <c r="S187" s="9"/>
      <c r="T187" s="12"/>
      <c r="U187" s="8"/>
      <c r="V187" s="9"/>
      <c r="W187" s="14" t="str">
        <f t="shared" si="25"/>
        <v/>
      </c>
      <c r="X187" s="7">
        <f t="shared" ca="1" si="26"/>
        <v>0</v>
      </c>
      <c r="Y187" s="9"/>
    </row>
    <row r="188" spans="1:25" x14ac:dyDescent="0.3">
      <c r="A188" s="7" t="str">
        <f t="shared" si="18"/>
        <v/>
      </c>
      <c r="B188" s="7" t="str">
        <f t="shared" si="19"/>
        <v/>
      </c>
      <c r="C188" s="7" t="str">
        <f t="shared" si="20"/>
        <v/>
      </c>
      <c r="D188" s="7" t="str">
        <f t="shared" si="21"/>
        <v/>
      </c>
      <c r="E188" s="8"/>
      <c r="F188" s="8"/>
      <c r="G188" s="8"/>
      <c r="H188" s="9"/>
      <c r="I188" s="10"/>
      <c r="J188" s="9"/>
      <c r="K188" s="11" t="str">
        <f>IF($J188="","",IFERROR(VLOOKUP($J188,Listas!$F$4:$G$10,2,FALSE),""))</f>
        <v/>
      </c>
      <c r="L188" s="9"/>
      <c r="M188" s="12"/>
      <c r="N188" s="13"/>
      <c r="O188" s="14" t="str">
        <f t="shared" si="22"/>
        <v/>
      </c>
      <c r="P188" s="13"/>
      <c r="Q188" s="14" t="str">
        <f t="shared" si="23"/>
        <v/>
      </c>
      <c r="R188" s="14" t="str">
        <f t="shared" si="24"/>
        <v/>
      </c>
      <c r="S188" s="9"/>
      <c r="T188" s="12"/>
      <c r="U188" s="8"/>
      <c r="V188" s="9"/>
      <c r="W188" s="14" t="str">
        <f t="shared" si="25"/>
        <v/>
      </c>
      <c r="X188" s="7">
        <f t="shared" ca="1" si="26"/>
        <v>0</v>
      </c>
      <c r="Y188" s="9"/>
    </row>
    <row r="189" spans="1:25" x14ac:dyDescent="0.3">
      <c r="A189" s="7" t="str">
        <f t="shared" si="18"/>
        <v/>
      </c>
      <c r="B189" s="7" t="str">
        <f t="shared" si="19"/>
        <v/>
      </c>
      <c r="C189" s="7" t="str">
        <f t="shared" si="20"/>
        <v/>
      </c>
      <c r="D189" s="7" t="str">
        <f t="shared" si="21"/>
        <v/>
      </c>
      <c r="E189" s="8"/>
      <c r="F189" s="8"/>
      <c r="G189" s="8"/>
      <c r="H189" s="9"/>
      <c r="I189" s="10"/>
      <c r="J189" s="9"/>
      <c r="K189" s="11" t="str">
        <f>IF($J189="","",IFERROR(VLOOKUP($J189,Listas!$F$4:$G$10,2,FALSE),""))</f>
        <v/>
      </c>
      <c r="L189" s="9"/>
      <c r="M189" s="12"/>
      <c r="N189" s="13"/>
      <c r="O189" s="14" t="str">
        <f t="shared" si="22"/>
        <v/>
      </c>
      <c r="P189" s="13"/>
      <c r="Q189" s="14" t="str">
        <f t="shared" si="23"/>
        <v/>
      </c>
      <c r="R189" s="14" t="str">
        <f t="shared" si="24"/>
        <v/>
      </c>
      <c r="S189" s="9"/>
      <c r="T189" s="12"/>
      <c r="U189" s="8"/>
      <c r="V189" s="9"/>
      <c r="W189" s="14" t="str">
        <f t="shared" si="25"/>
        <v/>
      </c>
      <c r="X189" s="7">
        <f t="shared" ca="1" si="26"/>
        <v>0</v>
      </c>
      <c r="Y189" s="9"/>
    </row>
    <row r="190" spans="1:25" x14ac:dyDescent="0.3">
      <c r="A190" s="7" t="str">
        <f t="shared" si="18"/>
        <v/>
      </c>
      <c r="B190" s="7" t="str">
        <f t="shared" si="19"/>
        <v/>
      </c>
      <c r="C190" s="7" t="str">
        <f t="shared" si="20"/>
        <v/>
      </c>
      <c r="D190" s="7" t="str">
        <f t="shared" si="21"/>
        <v/>
      </c>
      <c r="E190" s="8"/>
      <c r="F190" s="8"/>
      <c r="G190" s="8"/>
      <c r="H190" s="9"/>
      <c r="I190" s="10"/>
      <c r="J190" s="9"/>
      <c r="K190" s="11" t="str">
        <f>IF($J190="","",IFERROR(VLOOKUP($J190,Listas!$F$4:$G$10,2,FALSE),""))</f>
        <v/>
      </c>
      <c r="L190" s="9"/>
      <c r="M190" s="12"/>
      <c r="N190" s="13"/>
      <c r="O190" s="14" t="str">
        <f t="shared" si="22"/>
        <v/>
      </c>
      <c r="P190" s="13"/>
      <c r="Q190" s="14" t="str">
        <f t="shared" si="23"/>
        <v/>
      </c>
      <c r="R190" s="14" t="str">
        <f t="shared" si="24"/>
        <v/>
      </c>
      <c r="S190" s="9"/>
      <c r="T190" s="12"/>
      <c r="U190" s="8"/>
      <c r="V190" s="9"/>
      <c r="W190" s="14" t="str">
        <f t="shared" si="25"/>
        <v/>
      </c>
      <c r="X190" s="7">
        <f t="shared" ca="1" si="26"/>
        <v>0</v>
      </c>
      <c r="Y190" s="9"/>
    </row>
    <row r="191" spans="1:25" x14ac:dyDescent="0.3">
      <c r="A191" s="7" t="str">
        <f t="shared" si="18"/>
        <v/>
      </c>
      <c r="B191" s="7" t="str">
        <f t="shared" si="19"/>
        <v/>
      </c>
      <c r="C191" s="7" t="str">
        <f t="shared" si="20"/>
        <v/>
      </c>
      <c r="D191" s="7" t="str">
        <f t="shared" si="21"/>
        <v/>
      </c>
      <c r="E191" s="8"/>
      <c r="F191" s="8"/>
      <c r="G191" s="8"/>
      <c r="H191" s="9"/>
      <c r="I191" s="10"/>
      <c r="J191" s="9"/>
      <c r="K191" s="11" t="str">
        <f>IF($J191="","",IFERROR(VLOOKUP($J191,Listas!$F$4:$G$10,2,FALSE),""))</f>
        <v/>
      </c>
      <c r="L191" s="9"/>
      <c r="M191" s="12"/>
      <c r="N191" s="13"/>
      <c r="O191" s="14" t="str">
        <f t="shared" si="22"/>
        <v/>
      </c>
      <c r="P191" s="13"/>
      <c r="Q191" s="14" t="str">
        <f t="shared" si="23"/>
        <v/>
      </c>
      <c r="R191" s="14" t="str">
        <f t="shared" si="24"/>
        <v/>
      </c>
      <c r="S191" s="9"/>
      <c r="T191" s="12"/>
      <c r="U191" s="8"/>
      <c r="V191" s="9"/>
      <c r="W191" s="14" t="str">
        <f t="shared" si="25"/>
        <v/>
      </c>
      <c r="X191" s="7">
        <f t="shared" ca="1" si="26"/>
        <v>0</v>
      </c>
      <c r="Y191" s="9"/>
    </row>
    <row r="192" spans="1:25" x14ac:dyDescent="0.3">
      <c r="A192" s="7" t="str">
        <f t="shared" si="18"/>
        <v/>
      </c>
      <c r="B192" s="7" t="str">
        <f t="shared" si="19"/>
        <v/>
      </c>
      <c r="C192" s="7" t="str">
        <f t="shared" si="20"/>
        <v/>
      </c>
      <c r="D192" s="7" t="str">
        <f t="shared" si="21"/>
        <v/>
      </c>
      <c r="E192" s="8"/>
      <c r="F192" s="8"/>
      <c r="G192" s="8"/>
      <c r="H192" s="9"/>
      <c r="I192" s="10"/>
      <c r="J192" s="9"/>
      <c r="K192" s="11" t="str">
        <f>IF($J192="","",IFERROR(VLOOKUP($J192,Listas!$F$4:$G$10,2,FALSE),""))</f>
        <v/>
      </c>
      <c r="L192" s="9"/>
      <c r="M192" s="12"/>
      <c r="N192" s="13"/>
      <c r="O192" s="14" t="str">
        <f t="shared" si="22"/>
        <v/>
      </c>
      <c r="P192" s="13"/>
      <c r="Q192" s="14" t="str">
        <f t="shared" si="23"/>
        <v/>
      </c>
      <c r="R192" s="14" t="str">
        <f t="shared" si="24"/>
        <v/>
      </c>
      <c r="S192" s="9"/>
      <c r="T192" s="12"/>
      <c r="U192" s="8"/>
      <c r="V192" s="9"/>
      <c r="W192" s="14" t="str">
        <f t="shared" si="25"/>
        <v/>
      </c>
      <c r="X192" s="7">
        <f t="shared" ca="1" si="26"/>
        <v>0</v>
      </c>
      <c r="Y192" s="9"/>
    </row>
    <row r="193" spans="1:25" x14ac:dyDescent="0.3">
      <c r="A193" s="7" t="str">
        <f t="shared" si="18"/>
        <v/>
      </c>
      <c r="B193" s="7" t="str">
        <f t="shared" si="19"/>
        <v/>
      </c>
      <c r="C193" s="7" t="str">
        <f t="shared" si="20"/>
        <v/>
      </c>
      <c r="D193" s="7" t="str">
        <f t="shared" si="21"/>
        <v/>
      </c>
      <c r="E193" s="8"/>
      <c r="F193" s="8"/>
      <c r="G193" s="8"/>
      <c r="H193" s="9"/>
      <c r="I193" s="10"/>
      <c r="J193" s="9"/>
      <c r="K193" s="11" t="str">
        <f>IF($J193="","",IFERROR(VLOOKUP($J193,Listas!$F$4:$G$10,2,FALSE),""))</f>
        <v/>
      </c>
      <c r="L193" s="9"/>
      <c r="M193" s="12"/>
      <c r="N193" s="13"/>
      <c r="O193" s="14" t="str">
        <f t="shared" si="22"/>
        <v/>
      </c>
      <c r="P193" s="13"/>
      <c r="Q193" s="14" t="str">
        <f t="shared" si="23"/>
        <v/>
      </c>
      <c r="R193" s="14" t="str">
        <f t="shared" si="24"/>
        <v/>
      </c>
      <c r="S193" s="9"/>
      <c r="T193" s="12"/>
      <c r="U193" s="8"/>
      <c r="V193" s="9"/>
      <c r="W193" s="14" t="str">
        <f t="shared" si="25"/>
        <v/>
      </c>
      <c r="X193" s="7">
        <f t="shared" ca="1" si="26"/>
        <v>0</v>
      </c>
      <c r="Y193" s="9"/>
    </row>
    <row r="194" spans="1:25" x14ac:dyDescent="0.3">
      <c r="A194" s="7" t="str">
        <f t="shared" si="18"/>
        <v/>
      </c>
      <c r="B194" s="7" t="str">
        <f t="shared" si="19"/>
        <v/>
      </c>
      <c r="C194" s="7" t="str">
        <f t="shared" si="20"/>
        <v/>
      </c>
      <c r="D194" s="7" t="str">
        <f t="shared" si="21"/>
        <v/>
      </c>
      <c r="E194" s="8"/>
      <c r="F194" s="8"/>
      <c r="G194" s="8"/>
      <c r="H194" s="9"/>
      <c r="I194" s="10"/>
      <c r="J194" s="9"/>
      <c r="K194" s="11" t="str">
        <f>IF($J194="","",IFERROR(VLOOKUP($J194,Listas!$F$4:$G$10,2,FALSE),""))</f>
        <v/>
      </c>
      <c r="L194" s="9"/>
      <c r="M194" s="12"/>
      <c r="N194" s="13"/>
      <c r="O194" s="14" t="str">
        <f t="shared" si="22"/>
        <v/>
      </c>
      <c r="P194" s="13"/>
      <c r="Q194" s="14" t="str">
        <f t="shared" si="23"/>
        <v/>
      </c>
      <c r="R194" s="14" t="str">
        <f t="shared" si="24"/>
        <v/>
      </c>
      <c r="S194" s="9"/>
      <c r="T194" s="12"/>
      <c r="U194" s="8"/>
      <c r="V194" s="9"/>
      <c r="W194" s="14" t="str">
        <f t="shared" si="25"/>
        <v/>
      </c>
      <c r="X194" s="7">
        <f t="shared" ca="1" si="26"/>
        <v>0</v>
      </c>
      <c r="Y194" s="9"/>
    </row>
    <row r="195" spans="1:25" x14ac:dyDescent="0.3">
      <c r="A195" s="7" t="str">
        <f t="shared" si="18"/>
        <v/>
      </c>
      <c r="B195" s="7" t="str">
        <f t="shared" si="19"/>
        <v/>
      </c>
      <c r="C195" s="7" t="str">
        <f t="shared" si="20"/>
        <v/>
      </c>
      <c r="D195" s="7" t="str">
        <f t="shared" si="21"/>
        <v/>
      </c>
      <c r="E195" s="8"/>
      <c r="F195" s="8"/>
      <c r="G195" s="8"/>
      <c r="H195" s="9"/>
      <c r="I195" s="10"/>
      <c r="J195" s="9"/>
      <c r="K195" s="11" t="str">
        <f>IF($J195="","",IFERROR(VLOOKUP($J195,Listas!$F$4:$G$10,2,FALSE),""))</f>
        <v/>
      </c>
      <c r="L195" s="9"/>
      <c r="M195" s="12"/>
      <c r="N195" s="13"/>
      <c r="O195" s="14" t="str">
        <f t="shared" si="22"/>
        <v/>
      </c>
      <c r="P195" s="13"/>
      <c r="Q195" s="14" t="str">
        <f t="shared" si="23"/>
        <v/>
      </c>
      <c r="R195" s="14" t="str">
        <f t="shared" si="24"/>
        <v/>
      </c>
      <c r="S195" s="9"/>
      <c r="T195" s="12"/>
      <c r="U195" s="8"/>
      <c r="V195" s="9"/>
      <c r="W195" s="14" t="str">
        <f t="shared" si="25"/>
        <v/>
      </c>
      <c r="X195" s="7">
        <f t="shared" ca="1" si="26"/>
        <v>0</v>
      </c>
      <c r="Y195" s="9"/>
    </row>
    <row r="196" spans="1:25" x14ac:dyDescent="0.3">
      <c r="A196" s="7" t="str">
        <f t="shared" si="18"/>
        <v/>
      </c>
      <c r="B196" s="7" t="str">
        <f t="shared" si="19"/>
        <v/>
      </c>
      <c r="C196" s="7" t="str">
        <f t="shared" si="20"/>
        <v/>
      </c>
      <c r="D196" s="7" t="str">
        <f t="shared" si="21"/>
        <v/>
      </c>
      <c r="E196" s="8"/>
      <c r="F196" s="8"/>
      <c r="G196" s="8"/>
      <c r="H196" s="9"/>
      <c r="I196" s="10"/>
      <c r="J196" s="9"/>
      <c r="K196" s="11" t="str">
        <f>IF($J196="","",IFERROR(VLOOKUP($J196,Listas!$F$4:$G$10,2,FALSE),""))</f>
        <v/>
      </c>
      <c r="L196" s="9"/>
      <c r="M196" s="12"/>
      <c r="N196" s="13"/>
      <c r="O196" s="14" t="str">
        <f t="shared" si="22"/>
        <v/>
      </c>
      <c r="P196" s="13"/>
      <c r="Q196" s="14" t="str">
        <f t="shared" si="23"/>
        <v/>
      </c>
      <c r="R196" s="14" t="str">
        <f t="shared" si="24"/>
        <v/>
      </c>
      <c r="S196" s="9"/>
      <c r="T196" s="12"/>
      <c r="U196" s="8"/>
      <c r="V196" s="9"/>
      <c r="W196" s="14" t="str">
        <f t="shared" si="25"/>
        <v/>
      </c>
      <c r="X196" s="7">
        <f t="shared" ca="1" si="26"/>
        <v>0</v>
      </c>
      <c r="Y196" s="9"/>
    </row>
    <row r="197" spans="1:25" x14ac:dyDescent="0.3">
      <c r="A197" s="7" t="str">
        <f t="shared" si="18"/>
        <v/>
      </c>
      <c r="B197" s="7" t="str">
        <f t="shared" si="19"/>
        <v/>
      </c>
      <c r="C197" s="7" t="str">
        <f t="shared" si="20"/>
        <v/>
      </c>
      <c r="D197" s="7" t="str">
        <f t="shared" si="21"/>
        <v/>
      </c>
      <c r="E197" s="8"/>
      <c r="F197" s="8"/>
      <c r="G197" s="8"/>
      <c r="H197" s="9"/>
      <c r="I197" s="10"/>
      <c r="J197" s="9"/>
      <c r="K197" s="11" t="str">
        <f>IF($J197="","",IFERROR(VLOOKUP($J197,Listas!$F$4:$G$10,2,FALSE),""))</f>
        <v/>
      </c>
      <c r="L197" s="9"/>
      <c r="M197" s="12"/>
      <c r="N197" s="13"/>
      <c r="O197" s="14" t="str">
        <f t="shared" si="22"/>
        <v/>
      </c>
      <c r="P197" s="13"/>
      <c r="Q197" s="14" t="str">
        <f t="shared" si="23"/>
        <v/>
      </c>
      <c r="R197" s="14" t="str">
        <f t="shared" si="24"/>
        <v/>
      </c>
      <c r="S197" s="9"/>
      <c r="T197" s="12"/>
      <c r="U197" s="8"/>
      <c r="V197" s="9"/>
      <c r="W197" s="14" t="str">
        <f t="shared" si="25"/>
        <v/>
      </c>
      <c r="X197" s="7">
        <f t="shared" ca="1" si="26"/>
        <v>0</v>
      </c>
      <c r="Y197" s="9"/>
    </row>
    <row r="198" spans="1:25" x14ac:dyDescent="0.3">
      <c r="A198" s="7" t="str">
        <f t="shared" si="18"/>
        <v/>
      </c>
      <c r="B198" s="7" t="str">
        <f t="shared" si="19"/>
        <v/>
      </c>
      <c r="C198" s="7" t="str">
        <f t="shared" si="20"/>
        <v/>
      </c>
      <c r="D198" s="7" t="str">
        <f t="shared" si="21"/>
        <v/>
      </c>
      <c r="E198" s="8"/>
      <c r="F198" s="8"/>
      <c r="G198" s="8"/>
      <c r="H198" s="9"/>
      <c r="I198" s="10"/>
      <c r="J198" s="9"/>
      <c r="K198" s="11" t="str">
        <f>IF($J198="","",IFERROR(VLOOKUP($J198,Listas!$F$4:$G$10,2,FALSE),""))</f>
        <v/>
      </c>
      <c r="L198" s="9"/>
      <c r="M198" s="12"/>
      <c r="N198" s="13"/>
      <c r="O198" s="14" t="str">
        <f t="shared" si="22"/>
        <v/>
      </c>
      <c r="P198" s="13"/>
      <c r="Q198" s="14" t="str">
        <f t="shared" si="23"/>
        <v/>
      </c>
      <c r="R198" s="14" t="str">
        <f t="shared" si="24"/>
        <v/>
      </c>
      <c r="S198" s="9"/>
      <c r="T198" s="12"/>
      <c r="U198" s="8"/>
      <c r="V198" s="9"/>
      <c r="W198" s="14" t="str">
        <f t="shared" si="25"/>
        <v/>
      </c>
      <c r="X198" s="7">
        <f t="shared" ca="1" si="26"/>
        <v>0</v>
      </c>
      <c r="Y198" s="9"/>
    </row>
    <row r="199" spans="1:25" x14ac:dyDescent="0.3">
      <c r="A199" s="7" t="str">
        <f t="shared" si="18"/>
        <v/>
      </c>
      <c r="B199" s="7" t="str">
        <f t="shared" si="19"/>
        <v/>
      </c>
      <c r="C199" s="7" t="str">
        <f t="shared" si="20"/>
        <v/>
      </c>
      <c r="D199" s="7" t="str">
        <f t="shared" si="21"/>
        <v/>
      </c>
      <c r="E199" s="8"/>
      <c r="F199" s="8"/>
      <c r="G199" s="8"/>
      <c r="H199" s="9"/>
      <c r="I199" s="10"/>
      <c r="J199" s="9"/>
      <c r="K199" s="11" t="str">
        <f>IF($J199="","",IFERROR(VLOOKUP($J199,Listas!$F$4:$G$10,2,FALSE),""))</f>
        <v/>
      </c>
      <c r="L199" s="9"/>
      <c r="M199" s="12"/>
      <c r="N199" s="13"/>
      <c r="O199" s="14" t="str">
        <f t="shared" si="22"/>
        <v/>
      </c>
      <c r="P199" s="13"/>
      <c r="Q199" s="14" t="str">
        <f t="shared" si="23"/>
        <v/>
      </c>
      <c r="R199" s="14" t="str">
        <f t="shared" si="24"/>
        <v/>
      </c>
      <c r="S199" s="9"/>
      <c r="T199" s="12"/>
      <c r="U199" s="8"/>
      <c r="V199" s="9"/>
      <c r="W199" s="14" t="str">
        <f t="shared" si="25"/>
        <v/>
      </c>
      <c r="X199" s="7">
        <f t="shared" ca="1" si="26"/>
        <v>0</v>
      </c>
      <c r="Y199" s="9"/>
    </row>
    <row r="200" spans="1:25" x14ac:dyDescent="0.3">
      <c r="A200" s="7" t="str">
        <f t="shared" ref="A200:A263" si="27">IF($E200="","",ROW()-7)</f>
        <v/>
      </c>
      <c r="B200" s="7" t="str">
        <f t="shared" ref="B200:B263" si="28">IF($E200="","",YEAR($E200))</f>
        <v/>
      </c>
      <c r="C200" s="7" t="str">
        <f t="shared" ref="C200:C263" si="29">IF($E200="","",MONTH($E200))</f>
        <v/>
      </c>
      <c r="D200" s="7" t="str">
        <f t="shared" ref="D200:D263" si="30">IF($E200="","",INT((MONTH($E200)-1)/3)+1)</f>
        <v/>
      </c>
      <c r="E200" s="8"/>
      <c r="F200" s="8"/>
      <c r="G200" s="8"/>
      <c r="H200" s="9"/>
      <c r="I200" s="10"/>
      <c r="J200" s="9"/>
      <c r="K200" s="11" t="str">
        <f>IF($J200="","",IFERROR(VLOOKUP($J200,Listas!$F$4:$G$10,2,FALSE),""))</f>
        <v/>
      </c>
      <c r="L200" s="9"/>
      <c r="M200" s="12"/>
      <c r="N200" s="13"/>
      <c r="O200" s="14" t="str">
        <f t="shared" ref="O200:O263" si="31">IF($M200="","",ROUND($M200*$N200,2))</f>
        <v/>
      </c>
      <c r="P200" s="13"/>
      <c r="Q200" s="14" t="str">
        <f t="shared" ref="Q200:Q263" si="32">IF($M200="","",ROUND($M200*$P200,2))</f>
        <v/>
      </c>
      <c r="R200" s="14" t="str">
        <f t="shared" ref="R200:R263" si="33">IF($M200="","",ROUND($M200+$O200-$Q200,2))</f>
        <v/>
      </c>
      <c r="S200" s="9"/>
      <c r="T200" s="12"/>
      <c r="U200" s="8"/>
      <c r="V200" s="9"/>
      <c r="W200" s="14" t="str">
        <f t="shared" ref="W200:W263" si="34">IF($S200="ANULADA",0,IF($R200="","",MAX($R200-IF($T200="",0,$T200),0)))</f>
        <v/>
      </c>
      <c r="X200" s="7">
        <f t="shared" ref="X200:X263" ca="1" si="35">IF(AND($S200&lt;&gt;"COBRADA",$S200&lt;&gt;"ANULADA",$G200&lt;&gt;"",TODAY()&gt;$G200,$W200&gt;0),TODAY()-$G200,0)</f>
        <v>0</v>
      </c>
      <c r="Y200" s="9"/>
    </row>
    <row r="201" spans="1:25" x14ac:dyDescent="0.3">
      <c r="A201" s="7" t="str">
        <f t="shared" si="27"/>
        <v/>
      </c>
      <c r="B201" s="7" t="str">
        <f t="shared" si="28"/>
        <v/>
      </c>
      <c r="C201" s="7" t="str">
        <f t="shared" si="29"/>
        <v/>
      </c>
      <c r="D201" s="7" t="str">
        <f t="shared" si="30"/>
        <v/>
      </c>
      <c r="E201" s="8"/>
      <c r="F201" s="8"/>
      <c r="G201" s="8"/>
      <c r="H201" s="9"/>
      <c r="I201" s="10"/>
      <c r="J201" s="9"/>
      <c r="K201" s="11" t="str">
        <f>IF($J201="","",IFERROR(VLOOKUP($J201,Listas!$F$4:$G$10,2,FALSE),""))</f>
        <v/>
      </c>
      <c r="L201" s="9"/>
      <c r="M201" s="12"/>
      <c r="N201" s="13"/>
      <c r="O201" s="14" t="str">
        <f t="shared" si="31"/>
        <v/>
      </c>
      <c r="P201" s="13"/>
      <c r="Q201" s="14" t="str">
        <f t="shared" si="32"/>
        <v/>
      </c>
      <c r="R201" s="14" t="str">
        <f t="shared" si="33"/>
        <v/>
      </c>
      <c r="S201" s="9"/>
      <c r="T201" s="12"/>
      <c r="U201" s="8"/>
      <c r="V201" s="9"/>
      <c r="W201" s="14" t="str">
        <f t="shared" si="34"/>
        <v/>
      </c>
      <c r="X201" s="7">
        <f t="shared" ca="1" si="35"/>
        <v>0</v>
      </c>
      <c r="Y201" s="9"/>
    </row>
    <row r="202" spans="1:25" x14ac:dyDescent="0.3">
      <c r="A202" s="7" t="str">
        <f t="shared" si="27"/>
        <v/>
      </c>
      <c r="B202" s="7" t="str">
        <f t="shared" si="28"/>
        <v/>
      </c>
      <c r="C202" s="7" t="str">
        <f t="shared" si="29"/>
        <v/>
      </c>
      <c r="D202" s="7" t="str">
        <f t="shared" si="30"/>
        <v/>
      </c>
      <c r="E202" s="8"/>
      <c r="F202" s="8"/>
      <c r="G202" s="8"/>
      <c r="H202" s="9"/>
      <c r="I202" s="10"/>
      <c r="J202" s="9"/>
      <c r="K202" s="11" t="str">
        <f>IF($J202="","",IFERROR(VLOOKUP($J202,Listas!$F$4:$G$10,2,FALSE),""))</f>
        <v/>
      </c>
      <c r="L202" s="9"/>
      <c r="M202" s="12"/>
      <c r="N202" s="13"/>
      <c r="O202" s="14" t="str">
        <f t="shared" si="31"/>
        <v/>
      </c>
      <c r="P202" s="13"/>
      <c r="Q202" s="14" t="str">
        <f t="shared" si="32"/>
        <v/>
      </c>
      <c r="R202" s="14" t="str">
        <f t="shared" si="33"/>
        <v/>
      </c>
      <c r="S202" s="9"/>
      <c r="T202" s="12"/>
      <c r="U202" s="8"/>
      <c r="V202" s="9"/>
      <c r="W202" s="14" t="str">
        <f t="shared" si="34"/>
        <v/>
      </c>
      <c r="X202" s="7">
        <f t="shared" ca="1" si="35"/>
        <v>0</v>
      </c>
      <c r="Y202" s="9"/>
    </row>
    <row r="203" spans="1:25" x14ac:dyDescent="0.3">
      <c r="A203" s="7" t="str">
        <f t="shared" si="27"/>
        <v/>
      </c>
      <c r="B203" s="7" t="str">
        <f t="shared" si="28"/>
        <v/>
      </c>
      <c r="C203" s="7" t="str">
        <f t="shared" si="29"/>
        <v/>
      </c>
      <c r="D203" s="7" t="str">
        <f t="shared" si="30"/>
        <v/>
      </c>
      <c r="E203" s="8"/>
      <c r="F203" s="8"/>
      <c r="G203" s="8"/>
      <c r="H203" s="9"/>
      <c r="I203" s="10"/>
      <c r="J203" s="9"/>
      <c r="K203" s="11" t="str">
        <f>IF($J203="","",IFERROR(VLOOKUP($J203,Listas!$F$4:$G$10,2,FALSE),""))</f>
        <v/>
      </c>
      <c r="L203" s="9"/>
      <c r="M203" s="12"/>
      <c r="N203" s="13"/>
      <c r="O203" s="14" t="str">
        <f t="shared" si="31"/>
        <v/>
      </c>
      <c r="P203" s="13"/>
      <c r="Q203" s="14" t="str">
        <f t="shared" si="32"/>
        <v/>
      </c>
      <c r="R203" s="14" t="str">
        <f t="shared" si="33"/>
        <v/>
      </c>
      <c r="S203" s="9"/>
      <c r="T203" s="12"/>
      <c r="U203" s="8"/>
      <c r="V203" s="9"/>
      <c r="W203" s="14" t="str">
        <f t="shared" si="34"/>
        <v/>
      </c>
      <c r="X203" s="7">
        <f t="shared" ca="1" si="35"/>
        <v>0</v>
      </c>
      <c r="Y203" s="9"/>
    </row>
    <row r="204" spans="1:25" x14ac:dyDescent="0.3">
      <c r="A204" s="7" t="str">
        <f t="shared" si="27"/>
        <v/>
      </c>
      <c r="B204" s="7" t="str">
        <f t="shared" si="28"/>
        <v/>
      </c>
      <c r="C204" s="7" t="str">
        <f t="shared" si="29"/>
        <v/>
      </c>
      <c r="D204" s="7" t="str">
        <f t="shared" si="30"/>
        <v/>
      </c>
      <c r="E204" s="8"/>
      <c r="F204" s="8"/>
      <c r="G204" s="8"/>
      <c r="H204" s="9"/>
      <c r="I204" s="10"/>
      <c r="J204" s="9"/>
      <c r="K204" s="11" t="str">
        <f>IF($J204="","",IFERROR(VLOOKUP($J204,Listas!$F$4:$G$10,2,FALSE),""))</f>
        <v/>
      </c>
      <c r="L204" s="9"/>
      <c r="M204" s="12"/>
      <c r="N204" s="13"/>
      <c r="O204" s="14" t="str">
        <f t="shared" si="31"/>
        <v/>
      </c>
      <c r="P204" s="13"/>
      <c r="Q204" s="14" t="str">
        <f t="shared" si="32"/>
        <v/>
      </c>
      <c r="R204" s="14" t="str">
        <f t="shared" si="33"/>
        <v/>
      </c>
      <c r="S204" s="9"/>
      <c r="T204" s="12"/>
      <c r="U204" s="8"/>
      <c r="V204" s="9"/>
      <c r="W204" s="14" t="str">
        <f t="shared" si="34"/>
        <v/>
      </c>
      <c r="X204" s="7">
        <f t="shared" ca="1" si="35"/>
        <v>0</v>
      </c>
      <c r="Y204" s="9"/>
    </row>
    <row r="205" spans="1:25" x14ac:dyDescent="0.3">
      <c r="A205" s="7" t="str">
        <f t="shared" si="27"/>
        <v/>
      </c>
      <c r="B205" s="7" t="str">
        <f t="shared" si="28"/>
        <v/>
      </c>
      <c r="C205" s="7" t="str">
        <f t="shared" si="29"/>
        <v/>
      </c>
      <c r="D205" s="7" t="str">
        <f t="shared" si="30"/>
        <v/>
      </c>
      <c r="E205" s="8"/>
      <c r="F205" s="8"/>
      <c r="G205" s="8"/>
      <c r="H205" s="9"/>
      <c r="I205" s="10"/>
      <c r="J205" s="9"/>
      <c r="K205" s="11" t="str">
        <f>IF($J205="","",IFERROR(VLOOKUP($J205,Listas!$F$4:$G$10,2,FALSE),""))</f>
        <v/>
      </c>
      <c r="L205" s="9"/>
      <c r="M205" s="12"/>
      <c r="N205" s="13"/>
      <c r="O205" s="14" t="str">
        <f t="shared" si="31"/>
        <v/>
      </c>
      <c r="P205" s="13"/>
      <c r="Q205" s="14" t="str">
        <f t="shared" si="32"/>
        <v/>
      </c>
      <c r="R205" s="14" t="str">
        <f t="shared" si="33"/>
        <v/>
      </c>
      <c r="S205" s="9"/>
      <c r="T205" s="12"/>
      <c r="U205" s="8"/>
      <c r="V205" s="9"/>
      <c r="W205" s="14" t="str">
        <f t="shared" si="34"/>
        <v/>
      </c>
      <c r="X205" s="7">
        <f t="shared" ca="1" si="35"/>
        <v>0</v>
      </c>
      <c r="Y205" s="9"/>
    </row>
    <row r="206" spans="1:25" x14ac:dyDescent="0.3">
      <c r="A206" s="7" t="str">
        <f t="shared" si="27"/>
        <v/>
      </c>
      <c r="B206" s="7" t="str">
        <f t="shared" si="28"/>
        <v/>
      </c>
      <c r="C206" s="7" t="str">
        <f t="shared" si="29"/>
        <v/>
      </c>
      <c r="D206" s="7" t="str">
        <f t="shared" si="30"/>
        <v/>
      </c>
      <c r="E206" s="8"/>
      <c r="F206" s="8"/>
      <c r="G206" s="8"/>
      <c r="H206" s="9"/>
      <c r="I206" s="10"/>
      <c r="J206" s="9"/>
      <c r="K206" s="11" t="str">
        <f>IF($J206="","",IFERROR(VLOOKUP($J206,Listas!$F$4:$G$10,2,FALSE),""))</f>
        <v/>
      </c>
      <c r="L206" s="9"/>
      <c r="M206" s="12"/>
      <c r="N206" s="13"/>
      <c r="O206" s="14" t="str">
        <f t="shared" si="31"/>
        <v/>
      </c>
      <c r="P206" s="13"/>
      <c r="Q206" s="14" t="str">
        <f t="shared" si="32"/>
        <v/>
      </c>
      <c r="R206" s="14" t="str">
        <f t="shared" si="33"/>
        <v/>
      </c>
      <c r="S206" s="9"/>
      <c r="T206" s="12"/>
      <c r="U206" s="8"/>
      <c r="V206" s="9"/>
      <c r="W206" s="14" t="str">
        <f t="shared" si="34"/>
        <v/>
      </c>
      <c r="X206" s="7">
        <f t="shared" ca="1" si="35"/>
        <v>0</v>
      </c>
      <c r="Y206" s="9"/>
    </row>
    <row r="207" spans="1:25" x14ac:dyDescent="0.3">
      <c r="A207" s="7" t="str">
        <f t="shared" si="27"/>
        <v/>
      </c>
      <c r="B207" s="7" t="str">
        <f t="shared" si="28"/>
        <v/>
      </c>
      <c r="C207" s="7" t="str">
        <f t="shared" si="29"/>
        <v/>
      </c>
      <c r="D207" s="7" t="str">
        <f t="shared" si="30"/>
        <v/>
      </c>
      <c r="E207" s="8"/>
      <c r="F207" s="8"/>
      <c r="G207" s="8"/>
      <c r="H207" s="9"/>
      <c r="I207" s="10"/>
      <c r="J207" s="9"/>
      <c r="K207" s="11" t="str">
        <f>IF($J207="","",IFERROR(VLOOKUP($J207,Listas!$F$4:$G$10,2,FALSE),""))</f>
        <v/>
      </c>
      <c r="L207" s="9"/>
      <c r="M207" s="12"/>
      <c r="N207" s="13"/>
      <c r="O207" s="14" t="str">
        <f t="shared" si="31"/>
        <v/>
      </c>
      <c r="P207" s="13"/>
      <c r="Q207" s="14" t="str">
        <f t="shared" si="32"/>
        <v/>
      </c>
      <c r="R207" s="14" t="str">
        <f t="shared" si="33"/>
        <v/>
      </c>
      <c r="S207" s="9"/>
      <c r="T207" s="12"/>
      <c r="U207" s="8"/>
      <c r="V207" s="9"/>
      <c r="W207" s="14" t="str">
        <f t="shared" si="34"/>
        <v/>
      </c>
      <c r="X207" s="7">
        <f t="shared" ca="1" si="35"/>
        <v>0</v>
      </c>
      <c r="Y207" s="9"/>
    </row>
    <row r="208" spans="1:25" x14ac:dyDescent="0.3">
      <c r="A208" s="7" t="str">
        <f t="shared" si="27"/>
        <v/>
      </c>
      <c r="B208" s="7" t="str">
        <f t="shared" si="28"/>
        <v/>
      </c>
      <c r="C208" s="7" t="str">
        <f t="shared" si="29"/>
        <v/>
      </c>
      <c r="D208" s="7" t="str">
        <f t="shared" si="30"/>
        <v/>
      </c>
      <c r="E208" s="8"/>
      <c r="F208" s="8"/>
      <c r="G208" s="8"/>
      <c r="H208" s="9"/>
      <c r="I208" s="10"/>
      <c r="J208" s="9"/>
      <c r="K208" s="11" t="str">
        <f>IF($J208="","",IFERROR(VLOOKUP($J208,Listas!$F$4:$G$10,2,FALSE),""))</f>
        <v/>
      </c>
      <c r="L208" s="9"/>
      <c r="M208" s="12"/>
      <c r="N208" s="13"/>
      <c r="O208" s="14" t="str">
        <f t="shared" si="31"/>
        <v/>
      </c>
      <c r="P208" s="13"/>
      <c r="Q208" s="14" t="str">
        <f t="shared" si="32"/>
        <v/>
      </c>
      <c r="R208" s="14" t="str">
        <f t="shared" si="33"/>
        <v/>
      </c>
      <c r="S208" s="9"/>
      <c r="T208" s="12"/>
      <c r="U208" s="8"/>
      <c r="V208" s="9"/>
      <c r="W208" s="14" t="str">
        <f t="shared" si="34"/>
        <v/>
      </c>
      <c r="X208" s="7">
        <f t="shared" ca="1" si="35"/>
        <v>0</v>
      </c>
      <c r="Y208" s="9"/>
    </row>
    <row r="209" spans="1:25" x14ac:dyDescent="0.3">
      <c r="A209" s="7" t="str">
        <f t="shared" si="27"/>
        <v/>
      </c>
      <c r="B209" s="7" t="str">
        <f t="shared" si="28"/>
        <v/>
      </c>
      <c r="C209" s="7" t="str">
        <f t="shared" si="29"/>
        <v/>
      </c>
      <c r="D209" s="7" t="str">
        <f t="shared" si="30"/>
        <v/>
      </c>
      <c r="E209" s="8"/>
      <c r="F209" s="8"/>
      <c r="G209" s="8"/>
      <c r="H209" s="9"/>
      <c r="I209" s="10"/>
      <c r="J209" s="9"/>
      <c r="K209" s="11" t="str">
        <f>IF($J209="","",IFERROR(VLOOKUP($J209,Listas!$F$4:$G$10,2,FALSE),""))</f>
        <v/>
      </c>
      <c r="L209" s="9"/>
      <c r="M209" s="12"/>
      <c r="N209" s="13"/>
      <c r="O209" s="14" t="str">
        <f t="shared" si="31"/>
        <v/>
      </c>
      <c r="P209" s="13"/>
      <c r="Q209" s="14" t="str">
        <f t="shared" si="32"/>
        <v/>
      </c>
      <c r="R209" s="14" t="str">
        <f t="shared" si="33"/>
        <v/>
      </c>
      <c r="S209" s="9"/>
      <c r="T209" s="12"/>
      <c r="U209" s="8"/>
      <c r="V209" s="9"/>
      <c r="W209" s="14" t="str">
        <f t="shared" si="34"/>
        <v/>
      </c>
      <c r="X209" s="7">
        <f t="shared" ca="1" si="35"/>
        <v>0</v>
      </c>
      <c r="Y209" s="9"/>
    </row>
    <row r="210" spans="1:25" x14ac:dyDescent="0.3">
      <c r="A210" s="7" t="str">
        <f t="shared" si="27"/>
        <v/>
      </c>
      <c r="B210" s="7" t="str">
        <f t="shared" si="28"/>
        <v/>
      </c>
      <c r="C210" s="7" t="str">
        <f t="shared" si="29"/>
        <v/>
      </c>
      <c r="D210" s="7" t="str">
        <f t="shared" si="30"/>
        <v/>
      </c>
      <c r="E210" s="8"/>
      <c r="F210" s="8"/>
      <c r="G210" s="8"/>
      <c r="H210" s="9"/>
      <c r="I210" s="10"/>
      <c r="J210" s="9"/>
      <c r="K210" s="11" t="str">
        <f>IF($J210="","",IFERROR(VLOOKUP($J210,Listas!$F$4:$G$10,2,FALSE),""))</f>
        <v/>
      </c>
      <c r="L210" s="9"/>
      <c r="M210" s="12"/>
      <c r="N210" s="13"/>
      <c r="O210" s="14" t="str">
        <f t="shared" si="31"/>
        <v/>
      </c>
      <c r="P210" s="13"/>
      <c r="Q210" s="14" t="str">
        <f t="shared" si="32"/>
        <v/>
      </c>
      <c r="R210" s="14" t="str">
        <f t="shared" si="33"/>
        <v/>
      </c>
      <c r="S210" s="9"/>
      <c r="T210" s="12"/>
      <c r="U210" s="8"/>
      <c r="V210" s="9"/>
      <c r="W210" s="14" t="str">
        <f t="shared" si="34"/>
        <v/>
      </c>
      <c r="X210" s="7">
        <f t="shared" ca="1" si="35"/>
        <v>0</v>
      </c>
      <c r="Y210" s="9"/>
    </row>
    <row r="211" spans="1:25" x14ac:dyDescent="0.3">
      <c r="A211" s="7" t="str">
        <f t="shared" si="27"/>
        <v/>
      </c>
      <c r="B211" s="7" t="str">
        <f t="shared" si="28"/>
        <v/>
      </c>
      <c r="C211" s="7" t="str">
        <f t="shared" si="29"/>
        <v/>
      </c>
      <c r="D211" s="7" t="str">
        <f t="shared" si="30"/>
        <v/>
      </c>
      <c r="E211" s="8"/>
      <c r="F211" s="8"/>
      <c r="G211" s="8"/>
      <c r="H211" s="9"/>
      <c r="I211" s="10"/>
      <c r="J211" s="9"/>
      <c r="K211" s="11" t="str">
        <f>IF($J211="","",IFERROR(VLOOKUP($J211,Listas!$F$4:$G$10,2,FALSE),""))</f>
        <v/>
      </c>
      <c r="L211" s="9"/>
      <c r="M211" s="12"/>
      <c r="N211" s="13"/>
      <c r="O211" s="14" t="str">
        <f t="shared" si="31"/>
        <v/>
      </c>
      <c r="P211" s="13"/>
      <c r="Q211" s="14" t="str">
        <f t="shared" si="32"/>
        <v/>
      </c>
      <c r="R211" s="14" t="str">
        <f t="shared" si="33"/>
        <v/>
      </c>
      <c r="S211" s="9"/>
      <c r="T211" s="12"/>
      <c r="U211" s="8"/>
      <c r="V211" s="9"/>
      <c r="W211" s="14" t="str">
        <f t="shared" si="34"/>
        <v/>
      </c>
      <c r="X211" s="7">
        <f t="shared" ca="1" si="35"/>
        <v>0</v>
      </c>
      <c r="Y211" s="9"/>
    </row>
    <row r="212" spans="1:25" x14ac:dyDescent="0.3">
      <c r="A212" s="7" t="str">
        <f t="shared" si="27"/>
        <v/>
      </c>
      <c r="B212" s="7" t="str">
        <f t="shared" si="28"/>
        <v/>
      </c>
      <c r="C212" s="7" t="str">
        <f t="shared" si="29"/>
        <v/>
      </c>
      <c r="D212" s="7" t="str">
        <f t="shared" si="30"/>
        <v/>
      </c>
      <c r="E212" s="8"/>
      <c r="F212" s="8"/>
      <c r="G212" s="8"/>
      <c r="H212" s="9"/>
      <c r="I212" s="10"/>
      <c r="J212" s="9"/>
      <c r="K212" s="11" t="str">
        <f>IF($J212="","",IFERROR(VLOOKUP($J212,Listas!$F$4:$G$10,2,FALSE),""))</f>
        <v/>
      </c>
      <c r="L212" s="9"/>
      <c r="M212" s="12"/>
      <c r="N212" s="13"/>
      <c r="O212" s="14" t="str">
        <f t="shared" si="31"/>
        <v/>
      </c>
      <c r="P212" s="13"/>
      <c r="Q212" s="14" t="str">
        <f t="shared" si="32"/>
        <v/>
      </c>
      <c r="R212" s="14" t="str">
        <f t="shared" si="33"/>
        <v/>
      </c>
      <c r="S212" s="9"/>
      <c r="T212" s="12"/>
      <c r="U212" s="8"/>
      <c r="V212" s="9"/>
      <c r="W212" s="14" t="str">
        <f t="shared" si="34"/>
        <v/>
      </c>
      <c r="X212" s="7">
        <f t="shared" ca="1" si="35"/>
        <v>0</v>
      </c>
      <c r="Y212" s="9"/>
    </row>
    <row r="213" spans="1:25" x14ac:dyDescent="0.3">
      <c r="A213" s="7" t="str">
        <f t="shared" si="27"/>
        <v/>
      </c>
      <c r="B213" s="7" t="str">
        <f t="shared" si="28"/>
        <v/>
      </c>
      <c r="C213" s="7" t="str">
        <f t="shared" si="29"/>
        <v/>
      </c>
      <c r="D213" s="7" t="str">
        <f t="shared" si="30"/>
        <v/>
      </c>
      <c r="E213" s="8"/>
      <c r="F213" s="8"/>
      <c r="G213" s="8"/>
      <c r="H213" s="9"/>
      <c r="I213" s="10"/>
      <c r="J213" s="9"/>
      <c r="K213" s="11" t="str">
        <f>IF($J213="","",IFERROR(VLOOKUP($J213,Listas!$F$4:$G$10,2,FALSE),""))</f>
        <v/>
      </c>
      <c r="L213" s="9"/>
      <c r="M213" s="12"/>
      <c r="N213" s="13"/>
      <c r="O213" s="14" t="str">
        <f t="shared" si="31"/>
        <v/>
      </c>
      <c r="P213" s="13"/>
      <c r="Q213" s="14" t="str">
        <f t="shared" si="32"/>
        <v/>
      </c>
      <c r="R213" s="14" t="str">
        <f t="shared" si="33"/>
        <v/>
      </c>
      <c r="S213" s="9"/>
      <c r="T213" s="12"/>
      <c r="U213" s="8"/>
      <c r="V213" s="9"/>
      <c r="W213" s="14" t="str">
        <f t="shared" si="34"/>
        <v/>
      </c>
      <c r="X213" s="7">
        <f t="shared" ca="1" si="35"/>
        <v>0</v>
      </c>
      <c r="Y213" s="9"/>
    </row>
    <row r="214" spans="1:25" x14ac:dyDescent="0.3">
      <c r="A214" s="7" t="str">
        <f t="shared" si="27"/>
        <v/>
      </c>
      <c r="B214" s="7" t="str">
        <f t="shared" si="28"/>
        <v/>
      </c>
      <c r="C214" s="7" t="str">
        <f t="shared" si="29"/>
        <v/>
      </c>
      <c r="D214" s="7" t="str">
        <f t="shared" si="30"/>
        <v/>
      </c>
      <c r="E214" s="8"/>
      <c r="F214" s="8"/>
      <c r="G214" s="8"/>
      <c r="H214" s="9"/>
      <c r="I214" s="10"/>
      <c r="J214" s="9"/>
      <c r="K214" s="11" t="str">
        <f>IF($J214="","",IFERROR(VLOOKUP($J214,Listas!$F$4:$G$10,2,FALSE),""))</f>
        <v/>
      </c>
      <c r="L214" s="9"/>
      <c r="M214" s="12"/>
      <c r="N214" s="13"/>
      <c r="O214" s="14" t="str">
        <f t="shared" si="31"/>
        <v/>
      </c>
      <c r="P214" s="13"/>
      <c r="Q214" s="14" t="str">
        <f t="shared" si="32"/>
        <v/>
      </c>
      <c r="R214" s="14" t="str">
        <f t="shared" si="33"/>
        <v/>
      </c>
      <c r="S214" s="9"/>
      <c r="T214" s="12"/>
      <c r="U214" s="8"/>
      <c r="V214" s="9"/>
      <c r="W214" s="14" t="str">
        <f t="shared" si="34"/>
        <v/>
      </c>
      <c r="X214" s="7">
        <f t="shared" ca="1" si="35"/>
        <v>0</v>
      </c>
      <c r="Y214" s="9"/>
    </row>
    <row r="215" spans="1:25" x14ac:dyDescent="0.3">
      <c r="A215" s="7" t="str">
        <f t="shared" si="27"/>
        <v/>
      </c>
      <c r="B215" s="7" t="str">
        <f t="shared" si="28"/>
        <v/>
      </c>
      <c r="C215" s="7" t="str">
        <f t="shared" si="29"/>
        <v/>
      </c>
      <c r="D215" s="7" t="str">
        <f t="shared" si="30"/>
        <v/>
      </c>
      <c r="E215" s="8"/>
      <c r="F215" s="8"/>
      <c r="G215" s="8"/>
      <c r="H215" s="9"/>
      <c r="I215" s="10"/>
      <c r="J215" s="9"/>
      <c r="K215" s="11" t="str">
        <f>IF($J215="","",IFERROR(VLOOKUP($J215,Listas!$F$4:$G$10,2,FALSE),""))</f>
        <v/>
      </c>
      <c r="L215" s="9"/>
      <c r="M215" s="12"/>
      <c r="N215" s="13"/>
      <c r="O215" s="14" t="str">
        <f t="shared" si="31"/>
        <v/>
      </c>
      <c r="P215" s="13"/>
      <c r="Q215" s="14" t="str">
        <f t="shared" si="32"/>
        <v/>
      </c>
      <c r="R215" s="14" t="str">
        <f t="shared" si="33"/>
        <v/>
      </c>
      <c r="S215" s="9"/>
      <c r="T215" s="12"/>
      <c r="U215" s="8"/>
      <c r="V215" s="9"/>
      <c r="W215" s="14" t="str">
        <f t="shared" si="34"/>
        <v/>
      </c>
      <c r="X215" s="7">
        <f t="shared" ca="1" si="35"/>
        <v>0</v>
      </c>
      <c r="Y215" s="9"/>
    </row>
    <row r="216" spans="1:25" x14ac:dyDescent="0.3">
      <c r="A216" s="7" t="str">
        <f t="shared" si="27"/>
        <v/>
      </c>
      <c r="B216" s="7" t="str">
        <f t="shared" si="28"/>
        <v/>
      </c>
      <c r="C216" s="7" t="str">
        <f t="shared" si="29"/>
        <v/>
      </c>
      <c r="D216" s="7" t="str">
        <f t="shared" si="30"/>
        <v/>
      </c>
      <c r="E216" s="8"/>
      <c r="F216" s="8"/>
      <c r="G216" s="8"/>
      <c r="H216" s="9"/>
      <c r="I216" s="10"/>
      <c r="J216" s="9"/>
      <c r="K216" s="11" t="str">
        <f>IF($J216="","",IFERROR(VLOOKUP($J216,Listas!$F$4:$G$10,2,FALSE),""))</f>
        <v/>
      </c>
      <c r="L216" s="9"/>
      <c r="M216" s="12"/>
      <c r="N216" s="13"/>
      <c r="O216" s="14" t="str">
        <f t="shared" si="31"/>
        <v/>
      </c>
      <c r="P216" s="13"/>
      <c r="Q216" s="14" t="str">
        <f t="shared" si="32"/>
        <v/>
      </c>
      <c r="R216" s="14" t="str">
        <f t="shared" si="33"/>
        <v/>
      </c>
      <c r="S216" s="9"/>
      <c r="T216" s="12"/>
      <c r="U216" s="8"/>
      <c r="V216" s="9"/>
      <c r="W216" s="14" t="str">
        <f t="shared" si="34"/>
        <v/>
      </c>
      <c r="X216" s="7">
        <f t="shared" ca="1" si="35"/>
        <v>0</v>
      </c>
      <c r="Y216" s="9"/>
    </row>
    <row r="217" spans="1:25" x14ac:dyDescent="0.3">
      <c r="A217" s="7" t="str">
        <f t="shared" si="27"/>
        <v/>
      </c>
      <c r="B217" s="7" t="str">
        <f t="shared" si="28"/>
        <v/>
      </c>
      <c r="C217" s="7" t="str">
        <f t="shared" si="29"/>
        <v/>
      </c>
      <c r="D217" s="7" t="str">
        <f t="shared" si="30"/>
        <v/>
      </c>
      <c r="E217" s="8"/>
      <c r="F217" s="8"/>
      <c r="G217" s="8"/>
      <c r="H217" s="9"/>
      <c r="I217" s="10"/>
      <c r="J217" s="9"/>
      <c r="K217" s="11" t="str">
        <f>IF($J217="","",IFERROR(VLOOKUP($J217,Listas!$F$4:$G$10,2,FALSE),""))</f>
        <v/>
      </c>
      <c r="L217" s="9"/>
      <c r="M217" s="12"/>
      <c r="N217" s="13"/>
      <c r="O217" s="14" t="str">
        <f t="shared" si="31"/>
        <v/>
      </c>
      <c r="P217" s="13"/>
      <c r="Q217" s="14" t="str">
        <f t="shared" si="32"/>
        <v/>
      </c>
      <c r="R217" s="14" t="str">
        <f t="shared" si="33"/>
        <v/>
      </c>
      <c r="S217" s="9"/>
      <c r="T217" s="12"/>
      <c r="U217" s="8"/>
      <c r="V217" s="9"/>
      <c r="W217" s="14" t="str">
        <f t="shared" si="34"/>
        <v/>
      </c>
      <c r="X217" s="7">
        <f t="shared" ca="1" si="35"/>
        <v>0</v>
      </c>
      <c r="Y217" s="9"/>
    </row>
    <row r="218" spans="1:25" x14ac:dyDescent="0.3">
      <c r="A218" s="7" t="str">
        <f t="shared" si="27"/>
        <v/>
      </c>
      <c r="B218" s="7" t="str">
        <f t="shared" si="28"/>
        <v/>
      </c>
      <c r="C218" s="7" t="str">
        <f t="shared" si="29"/>
        <v/>
      </c>
      <c r="D218" s="7" t="str">
        <f t="shared" si="30"/>
        <v/>
      </c>
      <c r="E218" s="8"/>
      <c r="F218" s="8"/>
      <c r="G218" s="8"/>
      <c r="H218" s="9"/>
      <c r="I218" s="10"/>
      <c r="J218" s="9"/>
      <c r="K218" s="11" t="str">
        <f>IF($J218="","",IFERROR(VLOOKUP($J218,Listas!$F$4:$G$10,2,FALSE),""))</f>
        <v/>
      </c>
      <c r="L218" s="9"/>
      <c r="M218" s="12"/>
      <c r="N218" s="13"/>
      <c r="O218" s="14" t="str">
        <f t="shared" si="31"/>
        <v/>
      </c>
      <c r="P218" s="13"/>
      <c r="Q218" s="14" t="str">
        <f t="shared" si="32"/>
        <v/>
      </c>
      <c r="R218" s="14" t="str">
        <f t="shared" si="33"/>
        <v/>
      </c>
      <c r="S218" s="9"/>
      <c r="T218" s="12"/>
      <c r="U218" s="8"/>
      <c r="V218" s="9"/>
      <c r="W218" s="14" t="str">
        <f t="shared" si="34"/>
        <v/>
      </c>
      <c r="X218" s="7">
        <f t="shared" ca="1" si="35"/>
        <v>0</v>
      </c>
      <c r="Y218" s="9"/>
    </row>
    <row r="219" spans="1:25" x14ac:dyDescent="0.3">
      <c r="A219" s="7" t="str">
        <f t="shared" si="27"/>
        <v/>
      </c>
      <c r="B219" s="7" t="str">
        <f t="shared" si="28"/>
        <v/>
      </c>
      <c r="C219" s="7" t="str">
        <f t="shared" si="29"/>
        <v/>
      </c>
      <c r="D219" s="7" t="str">
        <f t="shared" si="30"/>
        <v/>
      </c>
      <c r="E219" s="8"/>
      <c r="F219" s="8"/>
      <c r="G219" s="8"/>
      <c r="H219" s="9"/>
      <c r="I219" s="10"/>
      <c r="J219" s="9"/>
      <c r="K219" s="11" t="str">
        <f>IF($J219="","",IFERROR(VLOOKUP($J219,Listas!$F$4:$G$10,2,FALSE),""))</f>
        <v/>
      </c>
      <c r="L219" s="9"/>
      <c r="M219" s="12"/>
      <c r="N219" s="13"/>
      <c r="O219" s="14" t="str">
        <f t="shared" si="31"/>
        <v/>
      </c>
      <c r="P219" s="13"/>
      <c r="Q219" s="14" t="str">
        <f t="shared" si="32"/>
        <v/>
      </c>
      <c r="R219" s="14" t="str">
        <f t="shared" si="33"/>
        <v/>
      </c>
      <c r="S219" s="9"/>
      <c r="T219" s="12"/>
      <c r="U219" s="8"/>
      <c r="V219" s="9"/>
      <c r="W219" s="14" t="str">
        <f t="shared" si="34"/>
        <v/>
      </c>
      <c r="X219" s="7">
        <f t="shared" ca="1" si="35"/>
        <v>0</v>
      </c>
      <c r="Y219" s="9"/>
    </row>
    <row r="220" spans="1:25" x14ac:dyDescent="0.3">
      <c r="A220" s="7" t="str">
        <f t="shared" si="27"/>
        <v/>
      </c>
      <c r="B220" s="7" t="str">
        <f t="shared" si="28"/>
        <v/>
      </c>
      <c r="C220" s="7" t="str">
        <f t="shared" si="29"/>
        <v/>
      </c>
      <c r="D220" s="7" t="str">
        <f t="shared" si="30"/>
        <v/>
      </c>
      <c r="E220" s="8"/>
      <c r="F220" s="8"/>
      <c r="G220" s="8"/>
      <c r="H220" s="9"/>
      <c r="I220" s="10"/>
      <c r="J220" s="9"/>
      <c r="K220" s="11" t="str">
        <f>IF($J220="","",IFERROR(VLOOKUP($J220,Listas!$F$4:$G$10,2,FALSE),""))</f>
        <v/>
      </c>
      <c r="L220" s="9"/>
      <c r="M220" s="12"/>
      <c r="N220" s="13"/>
      <c r="O220" s="14" t="str">
        <f t="shared" si="31"/>
        <v/>
      </c>
      <c r="P220" s="13"/>
      <c r="Q220" s="14" t="str">
        <f t="shared" si="32"/>
        <v/>
      </c>
      <c r="R220" s="14" t="str">
        <f t="shared" si="33"/>
        <v/>
      </c>
      <c r="S220" s="9"/>
      <c r="T220" s="12"/>
      <c r="U220" s="8"/>
      <c r="V220" s="9"/>
      <c r="W220" s="14" t="str">
        <f t="shared" si="34"/>
        <v/>
      </c>
      <c r="X220" s="7">
        <f t="shared" ca="1" si="35"/>
        <v>0</v>
      </c>
      <c r="Y220" s="9"/>
    </row>
    <row r="221" spans="1:25" x14ac:dyDescent="0.3">
      <c r="A221" s="7" t="str">
        <f t="shared" si="27"/>
        <v/>
      </c>
      <c r="B221" s="7" t="str">
        <f t="shared" si="28"/>
        <v/>
      </c>
      <c r="C221" s="7" t="str">
        <f t="shared" si="29"/>
        <v/>
      </c>
      <c r="D221" s="7" t="str">
        <f t="shared" si="30"/>
        <v/>
      </c>
      <c r="E221" s="8"/>
      <c r="F221" s="8"/>
      <c r="G221" s="8"/>
      <c r="H221" s="9"/>
      <c r="I221" s="10"/>
      <c r="J221" s="9"/>
      <c r="K221" s="11" t="str">
        <f>IF($J221="","",IFERROR(VLOOKUP($J221,Listas!$F$4:$G$10,2,FALSE),""))</f>
        <v/>
      </c>
      <c r="L221" s="9"/>
      <c r="M221" s="12"/>
      <c r="N221" s="13"/>
      <c r="O221" s="14" t="str">
        <f t="shared" si="31"/>
        <v/>
      </c>
      <c r="P221" s="13"/>
      <c r="Q221" s="14" t="str">
        <f t="shared" si="32"/>
        <v/>
      </c>
      <c r="R221" s="14" t="str">
        <f t="shared" si="33"/>
        <v/>
      </c>
      <c r="S221" s="9"/>
      <c r="T221" s="12"/>
      <c r="U221" s="8"/>
      <c r="V221" s="9"/>
      <c r="W221" s="14" t="str">
        <f t="shared" si="34"/>
        <v/>
      </c>
      <c r="X221" s="7">
        <f t="shared" ca="1" si="35"/>
        <v>0</v>
      </c>
      <c r="Y221" s="9"/>
    </row>
    <row r="222" spans="1:25" x14ac:dyDescent="0.3">
      <c r="A222" s="7" t="str">
        <f t="shared" si="27"/>
        <v/>
      </c>
      <c r="B222" s="7" t="str">
        <f t="shared" si="28"/>
        <v/>
      </c>
      <c r="C222" s="7" t="str">
        <f t="shared" si="29"/>
        <v/>
      </c>
      <c r="D222" s="7" t="str">
        <f t="shared" si="30"/>
        <v/>
      </c>
      <c r="E222" s="8"/>
      <c r="F222" s="8"/>
      <c r="G222" s="8"/>
      <c r="H222" s="9"/>
      <c r="I222" s="10"/>
      <c r="J222" s="9"/>
      <c r="K222" s="11" t="str">
        <f>IF($J222="","",IFERROR(VLOOKUP($J222,Listas!$F$4:$G$10,2,FALSE),""))</f>
        <v/>
      </c>
      <c r="L222" s="9"/>
      <c r="M222" s="12"/>
      <c r="N222" s="13"/>
      <c r="O222" s="14" t="str">
        <f t="shared" si="31"/>
        <v/>
      </c>
      <c r="P222" s="13"/>
      <c r="Q222" s="14" t="str">
        <f t="shared" si="32"/>
        <v/>
      </c>
      <c r="R222" s="14" t="str">
        <f t="shared" si="33"/>
        <v/>
      </c>
      <c r="S222" s="9"/>
      <c r="T222" s="12"/>
      <c r="U222" s="8"/>
      <c r="V222" s="9"/>
      <c r="W222" s="14" t="str">
        <f t="shared" si="34"/>
        <v/>
      </c>
      <c r="X222" s="7">
        <f t="shared" ca="1" si="35"/>
        <v>0</v>
      </c>
      <c r="Y222" s="9"/>
    </row>
    <row r="223" spans="1:25" x14ac:dyDescent="0.3">
      <c r="A223" s="7" t="str">
        <f t="shared" si="27"/>
        <v/>
      </c>
      <c r="B223" s="7" t="str">
        <f t="shared" si="28"/>
        <v/>
      </c>
      <c r="C223" s="7" t="str">
        <f t="shared" si="29"/>
        <v/>
      </c>
      <c r="D223" s="7" t="str">
        <f t="shared" si="30"/>
        <v/>
      </c>
      <c r="E223" s="8"/>
      <c r="F223" s="8"/>
      <c r="G223" s="8"/>
      <c r="H223" s="9"/>
      <c r="I223" s="10"/>
      <c r="J223" s="9"/>
      <c r="K223" s="11" t="str">
        <f>IF($J223="","",IFERROR(VLOOKUP($J223,Listas!$F$4:$G$10,2,FALSE),""))</f>
        <v/>
      </c>
      <c r="L223" s="9"/>
      <c r="M223" s="12"/>
      <c r="N223" s="13"/>
      <c r="O223" s="14" t="str">
        <f t="shared" si="31"/>
        <v/>
      </c>
      <c r="P223" s="13"/>
      <c r="Q223" s="14" t="str">
        <f t="shared" si="32"/>
        <v/>
      </c>
      <c r="R223" s="14" t="str">
        <f t="shared" si="33"/>
        <v/>
      </c>
      <c r="S223" s="9"/>
      <c r="T223" s="12"/>
      <c r="U223" s="8"/>
      <c r="V223" s="9"/>
      <c r="W223" s="14" t="str">
        <f t="shared" si="34"/>
        <v/>
      </c>
      <c r="X223" s="7">
        <f t="shared" ca="1" si="35"/>
        <v>0</v>
      </c>
      <c r="Y223" s="9"/>
    </row>
    <row r="224" spans="1:25" x14ac:dyDescent="0.3">
      <c r="A224" s="7" t="str">
        <f t="shared" si="27"/>
        <v/>
      </c>
      <c r="B224" s="7" t="str">
        <f t="shared" si="28"/>
        <v/>
      </c>
      <c r="C224" s="7" t="str">
        <f t="shared" si="29"/>
        <v/>
      </c>
      <c r="D224" s="7" t="str">
        <f t="shared" si="30"/>
        <v/>
      </c>
      <c r="E224" s="8"/>
      <c r="F224" s="8"/>
      <c r="G224" s="8"/>
      <c r="H224" s="9"/>
      <c r="I224" s="10"/>
      <c r="J224" s="9"/>
      <c r="K224" s="11" t="str">
        <f>IF($J224="","",IFERROR(VLOOKUP($J224,Listas!$F$4:$G$10,2,FALSE),""))</f>
        <v/>
      </c>
      <c r="L224" s="9"/>
      <c r="M224" s="12"/>
      <c r="N224" s="13"/>
      <c r="O224" s="14" t="str">
        <f t="shared" si="31"/>
        <v/>
      </c>
      <c r="P224" s="13"/>
      <c r="Q224" s="14" t="str">
        <f t="shared" si="32"/>
        <v/>
      </c>
      <c r="R224" s="14" t="str">
        <f t="shared" si="33"/>
        <v/>
      </c>
      <c r="S224" s="9"/>
      <c r="T224" s="12"/>
      <c r="U224" s="8"/>
      <c r="V224" s="9"/>
      <c r="W224" s="14" t="str">
        <f t="shared" si="34"/>
        <v/>
      </c>
      <c r="X224" s="7">
        <f t="shared" ca="1" si="35"/>
        <v>0</v>
      </c>
      <c r="Y224" s="9"/>
    </row>
    <row r="225" spans="1:25" x14ac:dyDescent="0.3">
      <c r="A225" s="7" t="str">
        <f t="shared" si="27"/>
        <v/>
      </c>
      <c r="B225" s="7" t="str">
        <f t="shared" si="28"/>
        <v/>
      </c>
      <c r="C225" s="7" t="str">
        <f t="shared" si="29"/>
        <v/>
      </c>
      <c r="D225" s="7" t="str">
        <f t="shared" si="30"/>
        <v/>
      </c>
      <c r="E225" s="8"/>
      <c r="F225" s="8"/>
      <c r="G225" s="8"/>
      <c r="H225" s="9"/>
      <c r="I225" s="10"/>
      <c r="J225" s="9"/>
      <c r="K225" s="11" t="str">
        <f>IF($J225="","",IFERROR(VLOOKUP($J225,Listas!$F$4:$G$10,2,FALSE),""))</f>
        <v/>
      </c>
      <c r="L225" s="9"/>
      <c r="M225" s="12"/>
      <c r="N225" s="13"/>
      <c r="O225" s="14" t="str">
        <f t="shared" si="31"/>
        <v/>
      </c>
      <c r="P225" s="13"/>
      <c r="Q225" s="14" t="str">
        <f t="shared" si="32"/>
        <v/>
      </c>
      <c r="R225" s="14" t="str">
        <f t="shared" si="33"/>
        <v/>
      </c>
      <c r="S225" s="9"/>
      <c r="T225" s="12"/>
      <c r="U225" s="8"/>
      <c r="V225" s="9"/>
      <c r="W225" s="14" t="str">
        <f t="shared" si="34"/>
        <v/>
      </c>
      <c r="X225" s="7">
        <f t="shared" ca="1" si="35"/>
        <v>0</v>
      </c>
      <c r="Y225" s="9"/>
    </row>
    <row r="226" spans="1:25" x14ac:dyDescent="0.3">
      <c r="A226" s="7" t="str">
        <f t="shared" si="27"/>
        <v/>
      </c>
      <c r="B226" s="7" t="str">
        <f t="shared" si="28"/>
        <v/>
      </c>
      <c r="C226" s="7" t="str">
        <f t="shared" si="29"/>
        <v/>
      </c>
      <c r="D226" s="7" t="str">
        <f t="shared" si="30"/>
        <v/>
      </c>
      <c r="E226" s="8"/>
      <c r="F226" s="8"/>
      <c r="G226" s="8"/>
      <c r="H226" s="9"/>
      <c r="I226" s="10"/>
      <c r="J226" s="9"/>
      <c r="K226" s="11" t="str">
        <f>IF($J226="","",IFERROR(VLOOKUP($J226,Listas!$F$4:$G$10,2,FALSE),""))</f>
        <v/>
      </c>
      <c r="L226" s="9"/>
      <c r="M226" s="12"/>
      <c r="N226" s="13"/>
      <c r="O226" s="14" t="str">
        <f t="shared" si="31"/>
        <v/>
      </c>
      <c r="P226" s="13"/>
      <c r="Q226" s="14" t="str">
        <f t="shared" si="32"/>
        <v/>
      </c>
      <c r="R226" s="14" t="str">
        <f t="shared" si="33"/>
        <v/>
      </c>
      <c r="S226" s="9"/>
      <c r="T226" s="12"/>
      <c r="U226" s="8"/>
      <c r="V226" s="9"/>
      <c r="W226" s="14" t="str">
        <f t="shared" si="34"/>
        <v/>
      </c>
      <c r="X226" s="7">
        <f t="shared" ca="1" si="35"/>
        <v>0</v>
      </c>
      <c r="Y226" s="9"/>
    </row>
    <row r="227" spans="1:25" x14ac:dyDescent="0.3">
      <c r="A227" s="7" t="str">
        <f t="shared" si="27"/>
        <v/>
      </c>
      <c r="B227" s="7" t="str">
        <f t="shared" si="28"/>
        <v/>
      </c>
      <c r="C227" s="7" t="str">
        <f t="shared" si="29"/>
        <v/>
      </c>
      <c r="D227" s="7" t="str">
        <f t="shared" si="30"/>
        <v/>
      </c>
      <c r="E227" s="8"/>
      <c r="F227" s="8"/>
      <c r="G227" s="8"/>
      <c r="H227" s="9"/>
      <c r="I227" s="10"/>
      <c r="J227" s="9"/>
      <c r="K227" s="11" t="str">
        <f>IF($J227="","",IFERROR(VLOOKUP($J227,Listas!$F$4:$G$10,2,FALSE),""))</f>
        <v/>
      </c>
      <c r="L227" s="9"/>
      <c r="M227" s="12"/>
      <c r="N227" s="13"/>
      <c r="O227" s="14" t="str">
        <f t="shared" si="31"/>
        <v/>
      </c>
      <c r="P227" s="13"/>
      <c r="Q227" s="14" t="str">
        <f t="shared" si="32"/>
        <v/>
      </c>
      <c r="R227" s="14" t="str">
        <f t="shared" si="33"/>
        <v/>
      </c>
      <c r="S227" s="9"/>
      <c r="T227" s="12"/>
      <c r="U227" s="8"/>
      <c r="V227" s="9"/>
      <c r="W227" s="14" t="str">
        <f t="shared" si="34"/>
        <v/>
      </c>
      <c r="X227" s="7">
        <f t="shared" ca="1" si="35"/>
        <v>0</v>
      </c>
      <c r="Y227" s="9"/>
    </row>
    <row r="228" spans="1:25" x14ac:dyDescent="0.3">
      <c r="A228" s="7" t="str">
        <f t="shared" si="27"/>
        <v/>
      </c>
      <c r="B228" s="7" t="str">
        <f t="shared" si="28"/>
        <v/>
      </c>
      <c r="C228" s="7" t="str">
        <f t="shared" si="29"/>
        <v/>
      </c>
      <c r="D228" s="7" t="str">
        <f t="shared" si="30"/>
        <v/>
      </c>
      <c r="E228" s="8"/>
      <c r="F228" s="8"/>
      <c r="G228" s="8"/>
      <c r="H228" s="9"/>
      <c r="I228" s="10"/>
      <c r="J228" s="9"/>
      <c r="K228" s="11" t="str">
        <f>IF($J228="","",IFERROR(VLOOKUP($J228,Listas!$F$4:$G$10,2,FALSE),""))</f>
        <v/>
      </c>
      <c r="L228" s="9"/>
      <c r="M228" s="12"/>
      <c r="N228" s="13"/>
      <c r="O228" s="14" t="str">
        <f t="shared" si="31"/>
        <v/>
      </c>
      <c r="P228" s="13"/>
      <c r="Q228" s="14" t="str">
        <f t="shared" si="32"/>
        <v/>
      </c>
      <c r="R228" s="14" t="str">
        <f t="shared" si="33"/>
        <v/>
      </c>
      <c r="S228" s="9"/>
      <c r="T228" s="12"/>
      <c r="U228" s="8"/>
      <c r="V228" s="9"/>
      <c r="W228" s="14" t="str">
        <f t="shared" si="34"/>
        <v/>
      </c>
      <c r="X228" s="7">
        <f t="shared" ca="1" si="35"/>
        <v>0</v>
      </c>
      <c r="Y228" s="9"/>
    </row>
    <row r="229" spans="1:25" x14ac:dyDescent="0.3">
      <c r="A229" s="7" t="str">
        <f t="shared" si="27"/>
        <v/>
      </c>
      <c r="B229" s="7" t="str">
        <f t="shared" si="28"/>
        <v/>
      </c>
      <c r="C229" s="7" t="str">
        <f t="shared" si="29"/>
        <v/>
      </c>
      <c r="D229" s="7" t="str">
        <f t="shared" si="30"/>
        <v/>
      </c>
      <c r="E229" s="8"/>
      <c r="F229" s="8"/>
      <c r="G229" s="8"/>
      <c r="H229" s="9"/>
      <c r="I229" s="10"/>
      <c r="J229" s="9"/>
      <c r="K229" s="11" t="str">
        <f>IF($J229="","",IFERROR(VLOOKUP($J229,Listas!$F$4:$G$10,2,FALSE),""))</f>
        <v/>
      </c>
      <c r="L229" s="9"/>
      <c r="M229" s="12"/>
      <c r="N229" s="13"/>
      <c r="O229" s="14" t="str">
        <f t="shared" si="31"/>
        <v/>
      </c>
      <c r="P229" s="13"/>
      <c r="Q229" s="14" t="str">
        <f t="shared" si="32"/>
        <v/>
      </c>
      <c r="R229" s="14" t="str">
        <f t="shared" si="33"/>
        <v/>
      </c>
      <c r="S229" s="9"/>
      <c r="T229" s="12"/>
      <c r="U229" s="8"/>
      <c r="V229" s="9"/>
      <c r="W229" s="14" t="str">
        <f t="shared" si="34"/>
        <v/>
      </c>
      <c r="X229" s="7">
        <f t="shared" ca="1" si="35"/>
        <v>0</v>
      </c>
      <c r="Y229" s="9"/>
    </row>
    <row r="230" spans="1:25" x14ac:dyDescent="0.3">
      <c r="A230" s="7" t="str">
        <f t="shared" si="27"/>
        <v/>
      </c>
      <c r="B230" s="7" t="str">
        <f t="shared" si="28"/>
        <v/>
      </c>
      <c r="C230" s="7" t="str">
        <f t="shared" si="29"/>
        <v/>
      </c>
      <c r="D230" s="7" t="str">
        <f t="shared" si="30"/>
        <v/>
      </c>
      <c r="E230" s="8"/>
      <c r="F230" s="8"/>
      <c r="G230" s="8"/>
      <c r="H230" s="9"/>
      <c r="I230" s="10"/>
      <c r="J230" s="9"/>
      <c r="K230" s="11" t="str">
        <f>IF($J230="","",IFERROR(VLOOKUP($J230,Listas!$F$4:$G$10,2,FALSE),""))</f>
        <v/>
      </c>
      <c r="L230" s="9"/>
      <c r="M230" s="12"/>
      <c r="N230" s="13"/>
      <c r="O230" s="14" t="str">
        <f t="shared" si="31"/>
        <v/>
      </c>
      <c r="P230" s="13"/>
      <c r="Q230" s="14" t="str">
        <f t="shared" si="32"/>
        <v/>
      </c>
      <c r="R230" s="14" t="str">
        <f t="shared" si="33"/>
        <v/>
      </c>
      <c r="S230" s="9"/>
      <c r="T230" s="12"/>
      <c r="U230" s="8"/>
      <c r="V230" s="9"/>
      <c r="W230" s="14" t="str">
        <f t="shared" si="34"/>
        <v/>
      </c>
      <c r="X230" s="7">
        <f t="shared" ca="1" si="35"/>
        <v>0</v>
      </c>
      <c r="Y230" s="9"/>
    </row>
    <row r="231" spans="1:25" x14ac:dyDescent="0.3">
      <c r="A231" s="7" t="str">
        <f t="shared" si="27"/>
        <v/>
      </c>
      <c r="B231" s="7" t="str">
        <f t="shared" si="28"/>
        <v/>
      </c>
      <c r="C231" s="7" t="str">
        <f t="shared" si="29"/>
        <v/>
      </c>
      <c r="D231" s="7" t="str">
        <f t="shared" si="30"/>
        <v/>
      </c>
      <c r="E231" s="8"/>
      <c r="F231" s="8"/>
      <c r="G231" s="8"/>
      <c r="H231" s="9"/>
      <c r="I231" s="10"/>
      <c r="J231" s="9"/>
      <c r="K231" s="11" t="str">
        <f>IF($J231="","",IFERROR(VLOOKUP($J231,Listas!$F$4:$G$10,2,FALSE),""))</f>
        <v/>
      </c>
      <c r="L231" s="9"/>
      <c r="M231" s="12"/>
      <c r="N231" s="13"/>
      <c r="O231" s="14" t="str">
        <f t="shared" si="31"/>
        <v/>
      </c>
      <c r="P231" s="13"/>
      <c r="Q231" s="14" t="str">
        <f t="shared" si="32"/>
        <v/>
      </c>
      <c r="R231" s="14" t="str">
        <f t="shared" si="33"/>
        <v/>
      </c>
      <c r="S231" s="9"/>
      <c r="T231" s="12"/>
      <c r="U231" s="8"/>
      <c r="V231" s="9"/>
      <c r="W231" s="14" t="str">
        <f t="shared" si="34"/>
        <v/>
      </c>
      <c r="X231" s="7">
        <f t="shared" ca="1" si="35"/>
        <v>0</v>
      </c>
      <c r="Y231" s="9"/>
    </row>
    <row r="232" spans="1:25" x14ac:dyDescent="0.3">
      <c r="A232" s="7" t="str">
        <f t="shared" si="27"/>
        <v/>
      </c>
      <c r="B232" s="7" t="str">
        <f t="shared" si="28"/>
        <v/>
      </c>
      <c r="C232" s="7" t="str">
        <f t="shared" si="29"/>
        <v/>
      </c>
      <c r="D232" s="7" t="str">
        <f t="shared" si="30"/>
        <v/>
      </c>
      <c r="E232" s="8"/>
      <c r="F232" s="8"/>
      <c r="G232" s="8"/>
      <c r="H232" s="9"/>
      <c r="I232" s="10"/>
      <c r="J232" s="9"/>
      <c r="K232" s="11" t="str">
        <f>IF($J232="","",IFERROR(VLOOKUP($J232,Listas!$F$4:$G$10,2,FALSE),""))</f>
        <v/>
      </c>
      <c r="L232" s="9"/>
      <c r="M232" s="12"/>
      <c r="N232" s="13"/>
      <c r="O232" s="14" t="str">
        <f t="shared" si="31"/>
        <v/>
      </c>
      <c r="P232" s="13"/>
      <c r="Q232" s="14" t="str">
        <f t="shared" si="32"/>
        <v/>
      </c>
      <c r="R232" s="14" t="str">
        <f t="shared" si="33"/>
        <v/>
      </c>
      <c r="S232" s="9"/>
      <c r="T232" s="12"/>
      <c r="U232" s="8"/>
      <c r="V232" s="9"/>
      <c r="W232" s="14" t="str">
        <f t="shared" si="34"/>
        <v/>
      </c>
      <c r="X232" s="7">
        <f t="shared" ca="1" si="35"/>
        <v>0</v>
      </c>
      <c r="Y232" s="9"/>
    </row>
    <row r="233" spans="1:25" x14ac:dyDescent="0.3">
      <c r="A233" s="7" t="str">
        <f t="shared" si="27"/>
        <v/>
      </c>
      <c r="B233" s="7" t="str">
        <f t="shared" si="28"/>
        <v/>
      </c>
      <c r="C233" s="7" t="str">
        <f t="shared" si="29"/>
        <v/>
      </c>
      <c r="D233" s="7" t="str">
        <f t="shared" si="30"/>
        <v/>
      </c>
      <c r="E233" s="8"/>
      <c r="F233" s="8"/>
      <c r="G233" s="8"/>
      <c r="H233" s="9"/>
      <c r="I233" s="10"/>
      <c r="J233" s="9"/>
      <c r="K233" s="11" t="str">
        <f>IF($J233="","",IFERROR(VLOOKUP($J233,Listas!$F$4:$G$10,2,FALSE),""))</f>
        <v/>
      </c>
      <c r="L233" s="9"/>
      <c r="M233" s="12"/>
      <c r="N233" s="13"/>
      <c r="O233" s="14" t="str">
        <f t="shared" si="31"/>
        <v/>
      </c>
      <c r="P233" s="13"/>
      <c r="Q233" s="14" t="str">
        <f t="shared" si="32"/>
        <v/>
      </c>
      <c r="R233" s="14" t="str">
        <f t="shared" si="33"/>
        <v/>
      </c>
      <c r="S233" s="9"/>
      <c r="T233" s="12"/>
      <c r="U233" s="8"/>
      <c r="V233" s="9"/>
      <c r="W233" s="14" t="str">
        <f t="shared" si="34"/>
        <v/>
      </c>
      <c r="X233" s="7">
        <f t="shared" ca="1" si="35"/>
        <v>0</v>
      </c>
      <c r="Y233" s="9"/>
    </row>
    <row r="234" spans="1:25" x14ac:dyDescent="0.3">
      <c r="A234" s="7" t="str">
        <f t="shared" si="27"/>
        <v/>
      </c>
      <c r="B234" s="7" t="str">
        <f t="shared" si="28"/>
        <v/>
      </c>
      <c r="C234" s="7" t="str">
        <f t="shared" si="29"/>
        <v/>
      </c>
      <c r="D234" s="7" t="str">
        <f t="shared" si="30"/>
        <v/>
      </c>
      <c r="E234" s="8"/>
      <c r="F234" s="8"/>
      <c r="G234" s="8"/>
      <c r="H234" s="9"/>
      <c r="I234" s="10"/>
      <c r="J234" s="9"/>
      <c r="K234" s="11" t="str">
        <f>IF($J234="","",IFERROR(VLOOKUP($J234,Listas!$F$4:$G$10,2,FALSE),""))</f>
        <v/>
      </c>
      <c r="L234" s="9"/>
      <c r="M234" s="12"/>
      <c r="N234" s="13"/>
      <c r="O234" s="14" t="str">
        <f t="shared" si="31"/>
        <v/>
      </c>
      <c r="P234" s="13"/>
      <c r="Q234" s="14" t="str">
        <f t="shared" si="32"/>
        <v/>
      </c>
      <c r="R234" s="14" t="str">
        <f t="shared" si="33"/>
        <v/>
      </c>
      <c r="S234" s="9"/>
      <c r="T234" s="12"/>
      <c r="U234" s="8"/>
      <c r="V234" s="9"/>
      <c r="W234" s="14" t="str">
        <f t="shared" si="34"/>
        <v/>
      </c>
      <c r="X234" s="7">
        <f t="shared" ca="1" si="35"/>
        <v>0</v>
      </c>
      <c r="Y234" s="9"/>
    </row>
    <row r="235" spans="1:25" x14ac:dyDescent="0.3">
      <c r="A235" s="7" t="str">
        <f t="shared" si="27"/>
        <v/>
      </c>
      <c r="B235" s="7" t="str">
        <f t="shared" si="28"/>
        <v/>
      </c>
      <c r="C235" s="7" t="str">
        <f t="shared" si="29"/>
        <v/>
      </c>
      <c r="D235" s="7" t="str">
        <f t="shared" si="30"/>
        <v/>
      </c>
      <c r="E235" s="8"/>
      <c r="F235" s="8"/>
      <c r="G235" s="8"/>
      <c r="H235" s="9"/>
      <c r="I235" s="10"/>
      <c r="J235" s="9"/>
      <c r="K235" s="11" t="str">
        <f>IF($J235="","",IFERROR(VLOOKUP($J235,Listas!$F$4:$G$10,2,FALSE),""))</f>
        <v/>
      </c>
      <c r="L235" s="9"/>
      <c r="M235" s="12"/>
      <c r="N235" s="13"/>
      <c r="O235" s="14" t="str">
        <f t="shared" si="31"/>
        <v/>
      </c>
      <c r="P235" s="13"/>
      <c r="Q235" s="14" t="str">
        <f t="shared" si="32"/>
        <v/>
      </c>
      <c r="R235" s="14" t="str">
        <f t="shared" si="33"/>
        <v/>
      </c>
      <c r="S235" s="9"/>
      <c r="T235" s="12"/>
      <c r="U235" s="8"/>
      <c r="V235" s="9"/>
      <c r="W235" s="14" t="str">
        <f t="shared" si="34"/>
        <v/>
      </c>
      <c r="X235" s="7">
        <f t="shared" ca="1" si="35"/>
        <v>0</v>
      </c>
      <c r="Y235" s="9"/>
    </row>
    <row r="236" spans="1:25" x14ac:dyDescent="0.3">
      <c r="A236" s="7" t="str">
        <f t="shared" si="27"/>
        <v/>
      </c>
      <c r="B236" s="7" t="str">
        <f t="shared" si="28"/>
        <v/>
      </c>
      <c r="C236" s="7" t="str">
        <f t="shared" si="29"/>
        <v/>
      </c>
      <c r="D236" s="7" t="str">
        <f t="shared" si="30"/>
        <v/>
      </c>
      <c r="E236" s="8"/>
      <c r="F236" s="8"/>
      <c r="G236" s="8"/>
      <c r="H236" s="9"/>
      <c r="I236" s="10"/>
      <c r="J236" s="9"/>
      <c r="K236" s="11" t="str">
        <f>IF($J236="","",IFERROR(VLOOKUP($J236,Listas!$F$4:$G$10,2,FALSE),""))</f>
        <v/>
      </c>
      <c r="L236" s="9"/>
      <c r="M236" s="12"/>
      <c r="N236" s="13"/>
      <c r="O236" s="14" t="str">
        <f t="shared" si="31"/>
        <v/>
      </c>
      <c r="P236" s="13"/>
      <c r="Q236" s="14" t="str">
        <f t="shared" si="32"/>
        <v/>
      </c>
      <c r="R236" s="14" t="str">
        <f t="shared" si="33"/>
        <v/>
      </c>
      <c r="S236" s="9"/>
      <c r="T236" s="12"/>
      <c r="U236" s="8"/>
      <c r="V236" s="9"/>
      <c r="W236" s="14" t="str">
        <f t="shared" si="34"/>
        <v/>
      </c>
      <c r="X236" s="7">
        <f t="shared" ca="1" si="35"/>
        <v>0</v>
      </c>
      <c r="Y236" s="9"/>
    </row>
    <row r="237" spans="1:25" x14ac:dyDescent="0.3">
      <c r="A237" s="7" t="str">
        <f t="shared" si="27"/>
        <v/>
      </c>
      <c r="B237" s="7" t="str">
        <f t="shared" si="28"/>
        <v/>
      </c>
      <c r="C237" s="7" t="str">
        <f t="shared" si="29"/>
        <v/>
      </c>
      <c r="D237" s="7" t="str">
        <f t="shared" si="30"/>
        <v/>
      </c>
      <c r="E237" s="8"/>
      <c r="F237" s="8"/>
      <c r="G237" s="8"/>
      <c r="H237" s="9"/>
      <c r="I237" s="10"/>
      <c r="J237" s="9"/>
      <c r="K237" s="11" t="str">
        <f>IF($J237="","",IFERROR(VLOOKUP($J237,Listas!$F$4:$G$10,2,FALSE),""))</f>
        <v/>
      </c>
      <c r="L237" s="9"/>
      <c r="M237" s="12"/>
      <c r="N237" s="13"/>
      <c r="O237" s="14" t="str">
        <f t="shared" si="31"/>
        <v/>
      </c>
      <c r="P237" s="13"/>
      <c r="Q237" s="14" t="str">
        <f t="shared" si="32"/>
        <v/>
      </c>
      <c r="R237" s="14" t="str">
        <f t="shared" si="33"/>
        <v/>
      </c>
      <c r="S237" s="9"/>
      <c r="T237" s="12"/>
      <c r="U237" s="8"/>
      <c r="V237" s="9"/>
      <c r="W237" s="14" t="str">
        <f t="shared" si="34"/>
        <v/>
      </c>
      <c r="X237" s="7">
        <f t="shared" ca="1" si="35"/>
        <v>0</v>
      </c>
      <c r="Y237" s="9"/>
    </row>
    <row r="238" spans="1:25" x14ac:dyDescent="0.3">
      <c r="A238" s="7" t="str">
        <f t="shared" si="27"/>
        <v/>
      </c>
      <c r="B238" s="7" t="str">
        <f t="shared" si="28"/>
        <v/>
      </c>
      <c r="C238" s="7" t="str">
        <f t="shared" si="29"/>
        <v/>
      </c>
      <c r="D238" s="7" t="str">
        <f t="shared" si="30"/>
        <v/>
      </c>
      <c r="E238" s="8"/>
      <c r="F238" s="8"/>
      <c r="G238" s="8"/>
      <c r="H238" s="9"/>
      <c r="I238" s="10"/>
      <c r="J238" s="9"/>
      <c r="K238" s="11" t="str">
        <f>IF($J238="","",IFERROR(VLOOKUP($J238,Listas!$F$4:$G$10,2,FALSE),""))</f>
        <v/>
      </c>
      <c r="L238" s="9"/>
      <c r="M238" s="12"/>
      <c r="N238" s="13"/>
      <c r="O238" s="14" t="str">
        <f t="shared" si="31"/>
        <v/>
      </c>
      <c r="P238" s="13"/>
      <c r="Q238" s="14" t="str">
        <f t="shared" si="32"/>
        <v/>
      </c>
      <c r="R238" s="14" t="str">
        <f t="shared" si="33"/>
        <v/>
      </c>
      <c r="S238" s="9"/>
      <c r="T238" s="12"/>
      <c r="U238" s="8"/>
      <c r="V238" s="9"/>
      <c r="W238" s="14" t="str">
        <f t="shared" si="34"/>
        <v/>
      </c>
      <c r="X238" s="7">
        <f t="shared" ca="1" si="35"/>
        <v>0</v>
      </c>
      <c r="Y238" s="9"/>
    </row>
    <row r="239" spans="1:25" x14ac:dyDescent="0.3">
      <c r="A239" s="7" t="str">
        <f t="shared" si="27"/>
        <v/>
      </c>
      <c r="B239" s="7" t="str">
        <f t="shared" si="28"/>
        <v/>
      </c>
      <c r="C239" s="7" t="str">
        <f t="shared" si="29"/>
        <v/>
      </c>
      <c r="D239" s="7" t="str">
        <f t="shared" si="30"/>
        <v/>
      </c>
      <c r="E239" s="8"/>
      <c r="F239" s="8"/>
      <c r="G239" s="8"/>
      <c r="H239" s="9"/>
      <c r="I239" s="10"/>
      <c r="J239" s="9"/>
      <c r="K239" s="11" t="str">
        <f>IF($J239="","",IFERROR(VLOOKUP($J239,Listas!$F$4:$G$10,2,FALSE),""))</f>
        <v/>
      </c>
      <c r="L239" s="9"/>
      <c r="M239" s="12"/>
      <c r="N239" s="13"/>
      <c r="O239" s="14" t="str">
        <f t="shared" si="31"/>
        <v/>
      </c>
      <c r="P239" s="13"/>
      <c r="Q239" s="14" t="str">
        <f t="shared" si="32"/>
        <v/>
      </c>
      <c r="R239" s="14" t="str">
        <f t="shared" si="33"/>
        <v/>
      </c>
      <c r="S239" s="9"/>
      <c r="T239" s="12"/>
      <c r="U239" s="8"/>
      <c r="V239" s="9"/>
      <c r="W239" s="14" t="str">
        <f t="shared" si="34"/>
        <v/>
      </c>
      <c r="X239" s="7">
        <f t="shared" ca="1" si="35"/>
        <v>0</v>
      </c>
      <c r="Y239" s="9"/>
    </row>
    <row r="240" spans="1:25" x14ac:dyDescent="0.3">
      <c r="A240" s="7" t="str">
        <f t="shared" si="27"/>
        <v/>
      </c>
      <c r="B240" s="7" t="str">
        <f t="shared" si="28"/>
        <v/>
      </c>
      <c r="C240" s="7" t="str">
        <f t="shared" si="29"/>
        <v/>
      </c>
      <c r="D240" s="7" t="str">
        <f t="shared" si="30"/>
        <v/>
      </c>
      <c r="E240" s="8"/>
      <c r="F240" s="8"/>
      <c r="G240" s="8"/>
      <c r="H240" s="9"/>
      <c r="I240" s="10"/>
      <c r="J240" s="9"/>
      <c r="K240" s="11" t="str">
        <f>IF($J240="","",IFERROR(VLOOKUP($J240,Listas!$F$4:$G$10,2,FALSE),""))</f>
        <v/>
      </c>
      <c r="L240" s="9"/>
      <c r="M240" s="12"/>
      <c r="N240" s="13"/>
      <c r="O240" s="14" t="str">
        <f t="shared" si="31"/>
        <v/>
      </c>
      <c r="P240" s="13"/>
      <c r="Q240" s="14" t="str">
        <f t="shared" si="32"/>
        <v/>
      </c>
      <c r="R240" s="14" t="str">
        <f t="shared" si="33"/>
        <v/>
      </c>
      <c r="S240" s="9"/>
      <c r="T240" s="12"/>
      <c r="U240" s="8"/>
      <c r="V240" s="9"/>
      <c r="W240" s="14" t="str">
        <f t="shared" si="34"/>
        <v/>
      </c>
      <c r="X240" s="7">
        <f t="shared" ca="1" si="35"/>
        <v>0</v>
      </c>
      <c r="Y240" s="9"/>
    </row>
    <row r="241" spans="1:25" x14ac:dyDescent="0.3">
      <c r="A241" s="7" t="str">
        <f t="shared" si="27"/>
        <v/>
      </c>
      <c r="B241" s="7" t="str">
        <f t="shared" si="28"/>
        <v/>
      </c>
      <c r="C241" s="7" t="str">
        <f t="shared" si="29"/>
        <v/>
      </c>
      <c r="D241" s="7" t="str">
        <f t="shared" si="30"/>
        <v/>
      </c>
      <c r="E241" s="8"/>
      <c r="F241" s="8"/>
      <c r="G241" s="8"/>
      <c r="H241" s="9"/>
      <c r="I241" s="10"/>
      <c r="J241" s="9"/>
      <c r="K241" s="11" t="str">
        <f>IF($J241="","",IFERROR(VLOOKUP($J241,Listas!$F$4:$G$10,2,FALSE),""))</f>
        <v/>
      </c>
      <c r="L241" s="9"/>
      <c r="M241" s="12"/>
      <c r="N241" s="13"/>
      <c r="O241" s="14" t="str">
        <f t="shared" si="31"/>
        <v/>
      </c>
      <c r="P241" s="13"/>
      <c r="Q241" s="14" t="str">
        <f t="shared" si="32"/>
        <v/>
      </c>
      <c r="R241" s="14" t="str">
        <f t="shared" si="33"/>
        <v/>
      </c>
      <c r="S241" s="9"/>
      <c r="T241" s="12"/>
      <c r="U241" s="8"/>
      <c r="V241" s="9"/>
      <c r="W241" s="14" t="str">
        <f t="shared" si="34"/>
        <v/>
      </c>
      <c r="X241" s="7">
        <f t="shared" ca="1" si="35"/>
        <v>0</v>
      </c>
      <c r="Y241" s="9"/>
    </row>
    <row r="242" spans="1:25" x14ac:dyDescent="0.3">
      <c r="A242" s="7" t="str">
        <f t="shared" si="27"/>
        <v/>
      </c>
      <c r="B242" s="7" t="str">
        <f t="shared" si="28"/>
        <v/>
      </c>
      <c r="C242" s="7" t="str">
        <f t="shared" si="29"/>
        <v/>
      </c>
      <c r="D242" s="7" t="str">
        <f t="shared" si="30"/>
        <v/>
      </c>
      <c r="E242" s="8"/>
      <c r="F242" s="8"/>
      <c r="G242" s="8"/>
      <c r="H242" s="9"/>
      <c r="I242" s="10"/>
      <c r="J242" s="9"/>
      <c r="K242" s="11" t="str">
        <f>IF($J242="","",IFERROR(VLOOKUP($J242,Listas!$F$4:$G$10,2,FALSE),""))</f>
        <v/>
      </c>
      <c r="L242" s="9"/>
      <c r="M242" s="12"/>
      <c r="N242" s="13"/>
      <c r="O242" s="14" t="str">
        <f t="shared" si="31"/>
        <v/>
      </c>
      <c r="P242" s="13"/>
      <c r="Q242" s="14" t="str">
        <f t="shared" si="32"/>
        <v/>
      </c>
      <c r="R242" s="14" t="str">
        <f t="shared" si="33"/>
        <v/>
      </c>
      <c r="S242" s="9"/>
      <c r="T242" s="12"/>
      <c r="U242" s="8"/>
      <c r="V242" s="9"/>
      <c r="W242" s="14" t="str">
        <f t="shared" si="34"/>
        <v/>
      </c>
      <c r="X242" s="7">
        <f t="shared" ca="1" si="35"/>
        <v>0</v>
      </c>
      <c r="Y242" s="9"/>
    </row>
    <row r="243" spans="1:25" x14ac:dyDescent="0.3">
      <c r="A243" s="7" t="str">
        <f t="shared" si="27"/>
        <v/>
      </c>
      <c r="B243" s="7" t="str">
        <f t="shared" si="28"/>
        <v/>
      </c>
      <c r="C243" s="7" t="str">
        <f t="shared" si="29"/>
        <v/>
      </c>
      <c r="D243" s="7" t="str">
        <f t="shared" si="30"/>
        <v/>
      </c>
      <c r="E243" s="8"/>
      <c r="F243" s="8"/>
      <c r="G243" s="8"/>
      <c r="H243" s="9"/>
      <c r="I243" s="10"/>
      <c r="J243" s="9"/>
      <c r="K243" s="11" t="str">
        <f>IF($J243="","",IFERROR(VLOOKUP($J243,Listas!$F$4:$G$10,2,FALSE),""))</f>
        <v/>
      </c>
      <c r="L243" s="9"/>
      <c r="M243" s="12"/>
      <c r="N243" s="13"/>
      <c r="O243" s="14" t="str">
        <f t="shared" si="31"/>
        <v/>
      </c>
      <c r="P243" s="13"/>
      <c r="Q243" s="14" t="str">
        <f t="shared" si="32"/>
        <v/>
      </c>
      <c r="R243" s="14" t="str">
        <f t="shared" si="33"/>
        <v/>
      </c>
      <c r="S243" s="9"/>
      <c r="T243" s="12"/>
      <c r="U243" s="8"/>
      <c r="V243" s="9"/>
      <c r="W243" s="14" t="str">
        <f t="shared" si="34"/>
        <v/>
      </c>
      <c r="X243" s="7">
        <f t="shared" ca="1" si="35"/>
        <v>0</v>
      </c>
      <c r="Y243" s="9"/>
    </row>
    <row r="244" spans="1:25" x14ac:dyDescent="0.3">
      <c r="A244" s="7" t="str">
        <f t="shared" si="27"/>
        <v/>
      </c>
      <c r="B244" s="7" t="str">
        <f t="shared" si="28"/>
        <v/>
      </c>
      <c r="C244" s="7" t="str">
        <f t="shared" si="29"/>
        <v/>
      </c>
      <c r="D244" s="7" t="str">
        <f t="shared" si="30"/>
        <v/>
      </c>
      <c r="E244" s="8"/>
      <c r="F244" s="8"/>
      <c r="G244" s="8"/>
      <c r="H244" s="9"/>
      <c r="I244" s="10"/>
      <c r="J244" s="9"/>
      <c r="K244" s="11" t="str">
        <f>IF($J244="","",IFERROR(VLOOKUP($J244,Listas!$F$4:$G$10,2,FALSE),""))</f>
        <v/>
      </c>
      <c r="L244" s="9"/>
      <c r="M244" s="12"/>
      <c r="N244" s="13"/>
      <c r="O244" s="14" t="str">
        <f t="shared" si="31"/>
        <v/>
      </c>
      <c r="P244" s="13"/>
      <c r="Q244" s="14" t="str">
        <f t="shared" si="32"/>
        <v/>
      </c>
      <c r="R244" s="14" t="str">
        <f t="shared" si="33"/>
        <v/>
      </c>
      <c r="S244" s="9"/>
      <c r="T244" s="12"/>
      <c r="U244" s="8"/>
      <c r="V244" s="9"/>
      <c r="W244" s="14" t="str">
        <f t="shared" si="34"/>
        <v/>
      </c>
      <c r="X244" s="7">
        <f t="shared" ca="1" si="35"/>
        <v>0</v>
      </c>
      <c r="Y244" s="9"/>
    </row>
    <row r="245" spans="1:25" x14ac:dyDescent="0.3">
      <c r="A245" s="7" t="str">
        <f t="shared" si="27"/>
        <v/>
      </c>
      <c r="B245" s="7" t="str">
        <f t="shared" si="28"/>
        <v/>
      </c>
      <c r="C245" s="7" t="str">
        <f t="shared" si="29"/>
        <v/>
      </c>
      <c r="D245" s="7" t="str">
        <f t="shared" si="30"/>
        <v/>
      </c>
      <c r="E245" s="8"/>
      <c r="F245" s="8"/>
      <c r="G245" s="8"/>
      <c r="H245" s="9"/>
      <c r="I245" s="10"/>
      <c r="J245" s="9"/>
      <c r="K245" s="11" t="str">
        <f>IF($J245="","",IFERROR(VLOOKUP($J245,Listas!$F$4:$G$10,2,FALSE),""))</f>
        <v/>
      </c>
      <c r="L245" s="9"/>
      <c r="M245" s="12"/>
      <c r="N245" s="13"/>
      <c r="O245" s="14" t="str">
        <f t="shared" si="31"/>
        <v/>
      </c>
      <c r="P245" s="13"/>
      <c r="Q245" s="14" t="str">
        <f t="shared" si="32"/>
        <v/>
      </c>
      <c r="R245" s="14" t="str">
        <f t="shared" si="33"/>
        <v/>
      </c>
      <c r="S245" s="9"/>
      <c r="T245" s="12"/>
      <c r="U245" s="8"/>
      <c r="V245" s="9"/>
      <c r="W245" s="14" t="str">
        <f t="shared" si="34"/>
        <v/>
      </c>
      <c r="X245" s="7">
        <f t="shared" ca="1" si="35"/>
        <v>0</v>
      </c>
      <c r="Y245" s="9"/>
    </row>
    <row r="246" spans="1:25" x14ac:dyDescent="0.3">
      <c r="A246" s="7" t="str">
        <f t="shared" si="27"/>
        <v/>
      </c>
      <c r="B246" s="7" t="str">
        <f t="shared" si="28"/>
        <v/>
      </c>
      <c r="C246" s="7" t="str">
        <f t="shared" si="29"/>
        <v/>
      </c>
      <c r="D246" s="7" t="str">
        <f t="shared" si="30"/>
        <v/>
      </c>
      <c r="E246" s="8"/>
      <c r="F246" s="8"/>
      <c r="G246" s="8"/>
      <c r="H246" s="9"/>
      <c r="I246" s="10"/>
      <c r="J246" s="9"/>
      <c r="K246" s="11" t="str">
        <f>IF($J246="","",IFERROR(VLOOKUP($J246,Listas!$F$4:$G$10,2,FALSE),""))</f>
        <v/>
      </c>
      <c r="L246" s="9"/>
      <c r="M246" s="12"/>
      <c r="N246" s="13"/>
      <c r="O246" s="14" t="str">
        <f t="shared" si="31"/>
        <v/>
      </c>
      <c r="P246" s="13"/>
      <c r="Q246" s="14" t="str">
        <f t="shared" si="32"/>
        <v/>
      </c>
      <c r="R246" s="14" t="str">
        <f t="shared" si="33"/>
        <v/>
      </c>
      <c r="S246" s="9"/>
      <c r="T246" s="12"/>
      <c r="U246" s="8"/>
      <c r="V246" s="9"/>
      <c r="W246" s="14" t="str">
        <f t="shared" si="34"/>
        <v/>
      </c>
      <c r="X246" s="7">
        <f t="shared" ca="1" si="35"/>
        <v>0</v>
      </c>
      <c r="Y246" s="9"/>
    </row>
    <row r="247" spans="1:25" x14ac:dyDescent="0.3">
      <c r="A247" s="7" t="str">
        <f t="shared" si="27"/>
        <v/>
      </c>
      <c r="B247" s="7" t="str">
        <f t="shared" si="28"/>
        <v/>
      </c>
      <c r="C247" s="7" t="str">
        <f t="shared" si="29"/>
        <v/>
      </c>
      <c r="D247" s="7" t="str">
        <f t="shared" si="30"/>
        <v/>
      </c>
      <c r="E247" s="8"/>
      <c r="F247" s="8"/>
      <c r="G247" s="8"/>
      <c r="H247" s="9"/>
      <c r="I247" s="10"/>
      <c r="J247" s="9"/>
      <c r="K247" s="11" t="str">
        <f>IF($J247="","",IFERROR(VLOOKUP($J247,Listas!$F$4:$G$10,2,FALSE),""))</f>
        <v/>
      </c>
      <c r="L247" s="9"/>
      <c r="M247" s="12"/>
      <c r="N247" s="13"/>
      <c r="O247" s="14" t="str">
        <f t="shared" si="31"/>
        <v/>
      </c>
      <c r="P247" s="13"/>
      <c r="Q247" s="14" t="str">
        <f t="shared" si="32"/>
        <v/>
      </c>
      <c r="R247" s="14" t="str">
        <f t="shared" si="33"/>
        <v/>
      </c>
      <c r="S247" s="9"/>
      <c r="T247" s="12"/>
      <c r="U247" s="8"/>
      <c r="V247" s="9"/>
      <c r="W247" s="14" t="str">
        <f t="shared" si="34"/>
        <v/>
      </c>
      <c r="X247" s="7">
        <f t="shared" ca="1" si="35"/>
        <v>0</v>
      </c>
      <c r="Y247" s="9"/>
    </row>
    <row r="248" spans="1:25" x14ac:dyDescent="0.3">
      <c r="A248" s="7" t="str">
        <f t="shared" si="27"/>
        <v/>
      </c>
      <c r="B248" s="7" t="str">
        <f t="shared" si="28"/>
        <v/>
      </c>
      <c r="C248" s="7" t="str">
        <f t="shared" si="29"/>
        <v/>
      </c>
      <c r="D248" s="7" t="str">
        <f t="shared" si="30"/>
        <v/>
      </c>
      <c r="E248" s="8"/>
      <c r="F248" s="8"/>
      <c r="G248" s="8"/>
      <c r="H248" s="9"/>
      <c r="I248" s="10"/>
      <c r="J248" s="9"/>
      <c r="K248" s="11" t="str">
        <f>IF($J248="","",IFERROR(VLOOKUP($J248,Listas!$F$4:$G$10,2,FALSE),""))</f>
        <v/>
      </c>
      <c r="L248" s="9"/>
      <c r="M248" s="12"/>
      <c r="N248" s="13"/>
      <c r="O248" s="14" t="str">
        <f t="shared" si="31"/>
        <v/>
      </c>
      <c r="P248" s="13"/>
      <c r="Q248" s="14" t="str">
        <f t="shared" si="32"/>
        <v/>
      </c>
      <c r="R248" s="14" t="str">
        <f t="shared" si="33"/>
        <v/>
      </c>
      <c r="S248" s="9"/>
      <c r="T248" s="12"/>
      <c r="U248" s="8"/>
      <c r="V248" s="9"/>
      <c r="W248" s="14" t="str">
        <f t="shared" si="34"/>
        <v/>
      </c>
      <c r="X248" s="7">
        <f t="shared" ca="1" si="35"/>
        <v>0</v>
      </c>
      <c r="Y248" s="9"/>
    </row>
    <row r="249" spans="1:25" x14ac:dyDescent="0.3">
      <c r="A249" s="7" t="str">
        <f t="shared" si="27"/>
        <v/>
      </c>
      <c r="B249" s="7" t="str">
        <f t="shared" si="28"/>
        <v/>
      </c>
      <c r="C249" s="7" t="str">
        <f t="shared" si="29"/>
        <v/>
      </c>
      <c r="D249" s="7" t="str">
        <f t="shared" si="30"/>
        <v/>
      </c>
      <c r="E249" s="8"/>
      <c r="F249" s="8"/>
      <c r="G249" s="8"/>
      <c r="H249" s="9"/>
      <c r="I249" s="10"/>
      <c r="J249" s="9"/>
      <c r="K249" s="11" t="str">
        <f>IF($J249="","",IFERROR(VLOOKUP($J249,Listas!$F$4:$G$10,2,FALSE),""))</f>
        <v/>
      </c>
      <c r="L249" s="9"/>
      <c r="M249" s="12"/>
      <c r="N249" s="13"/>
      <c r="O249" s="14" t="str">
        <f t="shared" si="31"/>
        <v/>
      </c>
      <c r="P249" s="13"/>
      <c r="Q249" s="14" t="str">
        <f t="shared" si="32"/>
        <v/>
      </c>
      <c r="R249" s="14" t="str">
        <f t="shared" si="33"/>
        <v/>
      </c>
      <c r="S249" s="9"/>
      <c r="T249" s="12"/>
      <c r="U249" s="8"/>
      <c r="V249" s="9"/>
      <c r="W249" s="14" t="str">
        <f t="shared" si="34"/>
        <v/>
      </c>
      <c r="X249" s="7">
        <f t="shared" ca="1" si="35"/>
        <v>0</v>
      </c>
      <c r="Y249" s="9"/>
    </row>
    <row r="250" spans="1:25" x14ac:dyDescent="0.3">
      <c r="A250" s="7" t="str">
        <f t="shared" si="27"/>
        <v/>
      </c>
      <c r="B250" s="7" t="str">
        <f t="shared" si="28"/>
        <v/>
      </c>
      <c r="C250" s="7" t="str">
        <f t="shared" si="29"/>
        <v/>
      </c>
      <c r="D250" s="7" t="str">
        <f t="shared" si="30"/>
        <v/>
      </c>
      <c r="E250" s="8"/>
      <c r="F250" s="8"/>
      <c r="G250" s="8"/>
      <c r="H250" s="9"/>
      <c r="I250" s="10"/>
      <c r="J250" s="9"/>
      <c r="K250" s="11" t="str">
        <f>IF($J250="","",IFERROR(VLOOKUP($J250,Listas!$F$4:$G$10,2,FALSE),""))</f>
        <v/>
      </c>
      <c r="L250" s="9"/>
      <c r="M250" s="12"/>
      <c r="N250" s="13"/>
      <c r="O250" s="14" t="str">
        <f t="shared" si="31"/>
        <v/>
      </c>
      <c r="P250" s="13"/>
      <c r="Q250" s="14" t="str">
        <f t="shared" si="32"/>
        <v/>
      </c>
      <c r="R250" s="14" t="str">
        <f t="shared" si="33"/>
        <v/>
      </c>
      <c r="S250" s="9"/>
      <c r="T250" s="12"/>
      <c r="U250" s="8"/>
      <c r="V250" s="9"/>
      <c r="W250" s="14" t="str">
        <f t="shared" si="34"/>
        <v/>
      </c>
      <c r="X250" s="7">
        <f t="shared" ca="1" si="35"/>
        <v>0</v>
      </c>
      <c r="Y250" s="9"/>
    </row>
    <row r="251" spans="1:25" x14ac:dyDescent="0.3">
      <c r="A251" s="7" t="str">
        <f t="shared" si="27"/>
        <v/>
      </c>
      <c r="B251" s="7" t="str">
        <f t="shared" si="28"/>
        <v/>
      </c>
      <c r="C251" s="7" t="str">
        <f t="shared" si="29"/>
        <v/>
      </c>
      <c r="D251" s="7" t="str">
        <f t="shared" si="30"/>
        <v/>
      </c>
      <c r="E251" s="8"/>
      <c r="F251" s="8"/>
      <c r="G251" s="8"/>
      <c r="H251" s="9"/>
      <c r="I251" s="10"/>
      <c r="J251" s="9"/>
      <c r="K251" s="11" t="str">
        <f>IF($J251="","",IFERROR(VLOOKUP($J251,Listas!$F$4:$G$10,2,FALSE),""))</f>
        <v/>
      </c>
      <c r="L251" s="9"/>
      <c r="M251" s="12"/>
      <c r="N251" s="13"/>
      <c r="O251" s="14" t="str">
        <f t="shared" si="31"/>
        <v/>
      </c>
      <c r="P251" s="13"/>
      <c r="Q251" s="14" t="str">
        <f t="shared" si="32"/>
        <v/>
      </c>
      <c r="R251" s="14" t="str">
        <f t="shared" si="33"/>
        <v/>
      </c>
      <c r="S251" s="9"/>
      <c r="T251" s="12"/>
      <c r="U251" s="8"/>
      <c r="V251" s="9"/>
      <c r="W251" s="14" t="str">
        <f t="shared" si="34"/>
        <v/>
      </c>
      <c r="X251" s="7">
        <f t="shared" ca="1" si="35"/>
        <v>0</v>
      </c>
      <c r="Y251" s="9"/>
    </row>
    <row r="252" spans="1:25" x14ac:dyDescent="0.3">
      <c r="A252" s="7" t="str">
        <f t="shared" si="27"/>
        <v/>
      </c>
      <c r="B252" s="7" t="str">
        <f t="shared" si="28"/>
        <v/>
      </c>
      <c r="C252" s="7" t="str">
        <f t="shared" si="29"/>
        <v/>
      </c>
      <c r="D252" s="7" t="str">
        <f t="shared" si="30"/>
        <v/>
      </c>
      <c r="E252" s="8"/>
      <c r="F252" s="8"/>
      <c r="G252" s="8"/>
      <c r="H252" s="9"/>
      <c r="I252" s="10"/>
      <c r="J252" s="9"/>
      <c r="K252" s="11" t="str">
        <f>IF($J252="","",IFERROR(VLOOKUP($J252,Listas!$F$4:$G$10,2,FALSE),""))</f>
        <v/>
      </c>
      <c r="L252" s="9"/>
      <c r="M252" s="12"/>
      <c r="N252" s="13"/>
      <c r="O252" s="14" t="str">
        <f t="shared" si="31"/>
        <v/>
      </c>
      <c r="P252" s="13"/>
      <c r="Q252" s="14" t="str">
        <f t="shared" si="32"/>
        <v/>
      </c>
      <c r="R252" s="14" t="str">
        <f t="shared" si="33"/>
        <v/>
      </c>
      <c r="S252" s="9"/>
      <c r="T252" s="12"/>
      <c r="U252" s="8"/>
      <c r="V252" s="9"/>
      <c r="W252" s="14" t="str">
        <f t="shared" si="34"/>
        <v/>
      </c>
      <c r="X252" s="7">
        <f t="shared" ca="1" si="35"/>
        <v>0</v>
      </c>
      <c r="Y252" s="9"/>
    </row>
    <row r="253" spans="1:25" x14ac:dyDescent="0.3">
      <c r="A253" s="7" t="str">
        <f t="shared" si="27"/>
        <v/>
      </c>
      <c r="B253" s="7" t="str">
        <f t="shared" si="28"/>
        <v/>
      </c>
      <c r="C253" s="7" t="str">
        <f t="shared" si="29"/>
        <v/>
      </c>
      <c r="D253" s="7" t="str">
        <f t="shared" si="30"/>
        <v/>
      </c>
      <c r="E253" s="8"/>
      <c r="F253" s="8"/>
      <c r="G253" s="8"/>
      <c r="H253" s="9"/>
      <c r="I253" s="10"/>
      <c r="J253" s="9"/>
      <c r="K253" s="11" t="str">
        <f>IF($J253="","",IFERROR(VLOOKUP($J253,Listas!$F$4:$G$10,2,FALSE),""))</f>
        <v/>
      </c>
      <c r="L253" s="9"/>
      <c r="M253" s="12"/>
      <c r="N253" s="13"/>
      <c r="O253" s="14" t="str">
        <f t="shared" si="31"/>
        <v/>
      </c>
      <c r="P253" s="13"/>
      <c r="Q253" s="14" t="str">
        <f t="shared" si="32"/>
        <v/>
      </c>
      <c r="R253" s="14" t="str">
        <f t="shared" si="33"/>
        <v/>
      </c>
      <c r="S253" s="9"/>
      <c r="T253" s="12"/>
      <c r="U253" s="8"/>
      <c r="V253" s="9"/>
      <c r="W253" s="14" t="str">
        <f t="shared" si="34"/>
        <v/>
      </c>
      <c r="X253" s="7">
        <f t="shared" ca="1" si="35"/>
        <v>0</v>
      </c>
      <c r="Y253" s="9"/>
    </row>
    <row r="254" spans="1:25" x14ac:dyDescent="0.3">
      <c r="A254" s="7" t="str">
        <f t="shared" si="27"/>
        <v/>
      </c>
      <c r="B254" s="7" t="str">
        <f t="shared" si="28"/>
        <v/>
      </c>
      <c r="C254" s="7" t="str">
        <f t="shared" si="29"/>
        <v/>
      </c>
      <c r="D254" s="7" t="str">
        <f t="shared" si="30"/>
        <v/>
      </c>
      <c r="E254" s="8"/>
      <c r="F254" s="8"/>
      <c r="G254" s="8"/>
      <c r="H254" s="9"/>
      <c r="I254" s="10"/>
      <c r="J254" s="9"/>
      <c r="K254" s="11" t="str">
        <f>IF($J254="","",IFERROR(VLOOKUP($J254,Listas!$F$4:$G$10,2,FALSE),""))</f>
        <v/>
      </c>
      <c r="L254" s="9"/>
      <c r="M254" s="12"/>
      <c r="N254" s="13"/>
      <c r="O254" s="14" t="str">
        <f t="shared" si="31"/>
        <v/>
      </c>
      <c r="P254" s="13"/>
      <c r="Q254" s="14" t="str">
        <f t="shared" si="32"/>
        <v/>
      </c>
      <c r="R254" s="14" t="str">
        <f t="shared" si="33"/>
        <v/>
      </c>
      <c r="S254" s="9"/>
      <c r="T254" s="12"/>
      <c r="U254" s="8"/>
      <c r="V254" s="9"/>
      <c r="W254" s="14" t="str">
        <f t="shared" si="34"/>
        <v/>
      </c>
      <c r="X254" s="7">
        <f t="shared" ca="1" si="35"/>
        <v>0</v>
      </c>
      <c r="Y254" s="9"/>
    </row>
    <row r="255" spans="1:25" x14ac:dyDescent="0.3">
      <c r="A255" s="7" t="str">
        <f t="shared" si="27"/>
        <v/>
      </c>
      <c r="B255" s="7" t="str">
        <f t="shared" si="28"/>
        <v/>
      </c>
      <c r="C255" s="7" t="str">
        <f t="shared" si="29"/>
        <v/>
      </c>
      <c r="D255" s="7" t="str">
        <f t="shared" si="30"/>
        <v/>
      </c>
      <c r="E255" s="8"/>
      <c r="F255" s="8"/>
      <c r="G255" s="8"/>
      <c r="H255" s="9"/>
      <c r="I255" s="10"/>
      <c r="J255" s="9"/>
      <c r="K255" s="11" t="str">
        <f>IF($J255="","",IFERROR(VLOOKUP($J255,Listas!$F$4:$G$10,2,FALSE),""))</f>
        <v/>
      </c>
      <c r="L255" s="9"/>
      <c r="M255" s="12"/>
      <c r="N255" s="13"/>
      <c r="O255" s="14" t="str">
        <f t="shared" si="31"/>
        <v/>
      </c>
      <c r="P255" s="13"/>
      <c r="Q255" s="14" t="str">
        <f t="shared" si="32"/>
        <v/>
      </c>
      <c r="R255" s="14" t="str">
        <f t="shared" si="33"/>
        <v/>
      </c>
      <c r="S255" s="9"/>
      <c r="T255" s="12"/>
      <c r="U255" s="8"/>
      <c r="V255" s="9"/>
      <c r="W255" s="14" t="str">
        <f t="shared" si="34"/>
        <v/>
      </c>
      <c r="X255" s="7">
        <f t="shared" ca="1" si="35"/>
        <v>0</v>
      </c>
      <c r="Y255" s="9"/>
    </row>
    <row r="256" spans="1:25" x14ac:dyDescent="0.3">
      <c r="A256" s="7" t="str">
        <f t="shared" si="27"/>
        <v/>
      </c>
      <c r="B256" s="7" t="str">
        <f t="shared" si="28"/>
        <v/>
      </c>
      <c r="C256" s="7" t="str">
        <f t="shared" si="29"/>
        <v/>
      </c>
      <c r="D256" s="7" t="str">
        <f t="shared" si="30"/>
        <v/>
      </c>
      <c r="E256" s="8"/>
      <c r="F256" s="8"/>
      <c r="G256" s="8"/>
      <c r="H256" s="9"/>
      <c r="I256" s="10"/>
      <c r="J256" s="9"/>
      <c r="K256" s="11" t="str">
        <f>IF($J256="","",IFERROR(VLOOKUP($J256,Listas!$F$4:$G$10,2,FALSE),""))</f>
        <v/>
      </c>
      <c r="L256" s="9"/>
      <c r="M256" s="12"/>
      <c r="N256" s="13"/>
      <c r="O256" s="14" t="str">
        <f t="shared" si="31"/>
        <v/>
      </c>
      <c r="P256" s="13"/>
      <c r="Q256" s="14" t="str">
        <f t="shared" si="32"/>
        <v/>
      </c>
      <c r="R256" s="14" t="str">
        <f t="shared" si="33"/>
        <v/>
      </c>
      <c r="S256" s="9"/>
      <c r="T256" s="12"/>
      <c r="U256" s="8"/>
      <c r="V256" s="9"/>
      <c r="W256" s="14" t="str">
        <f t="shared" si="34"/>
        <v/>
      </c>
      <c r="X256" s="7">
        <f t="shared" ca="1" si="35"/>
        <v>0</v>
      </c>
      <c r="Y256" s="9"/>
    </row>
    <row r="257" spans="1:25" x14ac:dyDescent="0.3">
      <c r="A257" s="7" t="str">
        <f t="shared" si="27"/>
        <v/>
      </c>
      <c r="B257" s="7" t="str">
        <f t="shared" si="28"/>
        <v/>
      </c>
      <c r="C257" s="7" t="str">
        <f t="shared" si="29"/>
        <v/>
      </c>
      <c r="D257" s="7" t="str">
        <f t="shared" si="30"/>
        <v/>
      </c>
      <c r="E257" s="8"/>
      <c r="F257" s="8"/>
      <c r="G257" s="8"/>
      <c r="H257" s="9"/>
      <c r="I257" s="10"/>
      <c r="J257" s="9"/>
      <c r="K257" s="11" t="str">
        <f>IF($J257="","",IFERROR(VLOOKUP($J257,Listas!$F$4:$G$10,2,FALSE),""))</f>
        <v/>
      </c>
      <c r="L257" s="9"/>
      <c r="M257" s="12"/>
      <c r="N257" s="13"/>
      <c r="O257" s="14" t="str">
        <f t="shared" si="31"/>
        <v/>
      </c>
      <c r="P257" s="13"/>
      <c r="Q257" s="14" t="str">
        <f t="shared" si="32"/>
        <v/>
      </c>
      <c r="R257" s="14" t="str">
        <f t="shared" si="33"/>
        <v/>
      </c>
      <c r="S257" s="9"/>
      <c r="T257" s="12"/>
      <c r="U257" s="8"/>
      <c r="V257" s="9"/>
      <c r="W257" s="14" t="str">
        <f t="shared" si="34"/>
        <v/>
      </c>
      <c r="X257" s="7">
        <f t="shared" ca="1" si="35"/>
        <v>0</v>
      </c>
      <c r="Y257" s="9"/>
    </row>
    <row r="258" spans="1:25" x14ac:dyDescent="0.3">
      <c r="A258" s="7" t="str">
        <f t="shared" si="27"/>
        <v/>
      </c>
      <c r="B258" s="7" t="str">
        <f t="shared" si="28"/>
        <v/>
      </c>
      <c r="C258" s="7" t="str">
        <f t="shared" si="29"/>
        <v/>
      </c>
      <c r="D258" s="7" t="str">
        <f t="shared" si="30"/>
        <v/>
      </c>
      <c r="E258" s="8"/>
      <c r="F258" s="8"/>
      <c r="G258" s="8"/>
      <c r="H258" s="9"/>
      <c r="I258" s="10"/>
      <c r="J258" s="9"/>
      <c r="K258" s="11" t="str">
        <f>IF($J258="","",IFERROR(VLOOKUP($J258,Listas!$F$4:$G$10,2,FALSE),""))</f>
        <v/>
      </c>
      <c r="L258" s="9"/>
      <c r="M258" s="12"/>
      <c r="N258" s="13"/>
      <c r="O258" s="14" t="str">
        <f t="shared" si="31"/>
        <v/>
      </c>
      <c r="P258" s="13"/>
      <c r="Q258" s="14" t="str">
        <f t="shared" si="32"/>
        <v/>
      </c>
      <c r="R258" s="14" t="str">
        <f t="shared" si="33"/>
        <v/>
      </c>
      <c r="S258" s="9"/>
      <c r="T258" s="12"/>
      <c r="U258" s="8"/>
      <c r="V258" s="9"/>
      <c r="W258" s="14" t="str">
        <f t="shared" si="34"/>
        <v/>
      </c>
      <c r="X258" s="7">
        <f t="shared" ca="1" si="35"/>
        <v>0</v>
      </c>
      <c r="Y258" s="9"/>
    </row>
    <row r="259" spans="1:25" x14ac:dyDescent="0.3">
      <c r="A259" s="7" t="str">
        <f t="shared" si="27"/>
        <v/>
      </c>
      <c r="B259" s="7" t="str">
        <f t="shared" si="28"/>
        <v/>
      </c>
      <c r="C259" s="7" t="str">
        <f t="shared" si="29"/>
        <v/>
      </c>
      <c r="D259" s="7" t="str">
        <f t="shared" si="30"/>
        <v/>
      </c>
      <c r="E259" s="8"/>
      <c r="F259" s="8"/>
      <c r="G259" s="8"/>
      <c r="H259" s="9"/>
      <c r="I259" s="10"/>
      <c r="J259" s="9"/>
      <c r="K259" s="11" t="str">
        <f>IF($J259="","",IFERROR(VLOOKUP($J259,Listas!$F$4:$G$10,2,FALSE),""))</f>
        <v/>
      </c>
      <c r="L259" s="9"/>
      <c r="M259" s="12"/>
      <c r="N259" s="13"/>
      <c r="O259" s="14" t="str">
        <f t="shared" si="31"/>
        <v/>
      </c>
      <c r="P259" s="13"/>
      <c r="Q259" s="14" t="str">
        <f t="shared" si="32"/>
        <v/>
      </c>
      <c r="R259" s="14" t="str">
        <f t="shared" si="33"/>
        <v/>
      </c>
      <c r="S259" s="9"/>
      <c r="T259" s="12"/>
      <c r="U259" s="8"/>
      <c r="V259" s="9"/>
      <c r="W259" s="14" t="str">
        <f t="shared" si="34"/>
        <v/>
      </c>
      <c r="X259" s="7">
        <f t="shared" ca="1" si="35"/>
        <v>0</v>
      </c>
      <c r="Y259" s="9"/>
    </row>
    <row r="260" spans="1:25" x14ac:dyDescent="0.3">
      <c r="A260" s="7" t="str">
        <f t="shared" si="27"/>
        <v/>
      </c>
      <c r="B260" s="7" t="str">
        <f t="shared" si="28"/>
        <v/>
      </c>
      <c r="C260" s="7" t="str">
        <f t="shared" si="29"/>
        <v/>
      </c>
      <c r="D260" s="7" t="str">
        <f t="shared" si="30"/>
        <v/>
      </c>
      <c r="E260" s="8"/>
      <c r="F260" s="8"/>
      <c r="G260" s="8"/>
      <c r="H260" s="9"/>
      <c r="I260" s="10"/>
      <c r="J260" s="9"/>
      <c r="K260" s="11" t="str">
        <f>IF($J260="","",IFERROR(VLOOKUP($J260,Listas!$F$4:$G$10,2,FALSE),""))</f>
        <v/>
      </c>
      <c r="L260" s="9"/>
      <c r="M260" s="12"/>
      <c r="N260" s="13"/>
      <c r="O260" s="14" t="str">
        <f t="shared" si="31"/>
        <v/>
      </c>
      <c r="P260" s="13"/>
      <c r="Q260" s="14" t="str">
        <f t="shared" si="32"/>
        <v/>
      </c>
      <c r="R260" s="14" t="str">
        <f t="shared" si="33"/>
        <v/>
      </c>
      <c r="S260" s="9"/>
      <c r="T260" s="12"/>
      <c r="U260" s="8"/>
      <c r="V260" s="9"/>
      <c r="W260" s="14" t="str">
        <f t="shared" si="34"/>
        <v/>
      </c>
      <c r="X260" s="7">
        <f t="shared" ca="1" si="35"/>
        <v>0</v>
      </c>
      <c r="Y260" s="9"/>
    </row>
    <row r="261" spans="1:25" x14ac:dyDescent="0.3">
      <c r="A261" s="7" t="str">
        <f t="shared" si="27"/>
        <v/>
      </c>
      <c r="B261" s="7" t="str">
        <f t="shared" si="28"/>
        <v/>
      </c>
      <c r="C261" s="7" t="str">
        <f t="shared" si="29"/>
        <v/>
      </c>
      <c r="D261" s="7" t="str">
        <f t="shared" si="30"/>
        <v/>
      </c>
      <c r="E261" s="8"/>
      <c r="F261" s="8"/>
      <c r="G261" s="8"/>
      <c r="H261" s="9"/>
      <c r="I261" s="10"/>
      <c r="J261" s="9"/>
      <c r="K261" s="11" t="str">
        <f>IF($J261="","",IFERROR(VLOOKUP($J261,Listas!$F$4:$G$10,2,FALSE),""))</f>
        <v/>
      </c>
      <c r="L261" s="9"/>
      <c r="M261" s="12"/>
      <c r="N261" s="13"/>
      <c r="O261" s="14" t="str">
        <f t="shared" si="31"/>
        <v/>
      </c>
      <c r="P261" s="13"/>
      <c r="Q261" s="14" t="str">
        <f t="shared" si="32"/>
        <v/>
      </c>
      <c r="R261" s="14" t="str">
        <f t="shared" si="33"/>
        <v/>
      </c>
      <c r="S261" s="9"/>
      <c r="T261" s="12"/>
      <c r="U261" s="8"/>
      <c r="V261" s="9"/>
      <c r="W261" s="14" t="str">
        <f t="shared" si="34"/>
        <v/>
      </c>
      <c r="X261" s="7">
        <f t="shared" ca="1" si="35"/>
        <v>0</v>
      </c>
      <c r="Y261" s="9"/>
    </row>
    <row r="262" spans="1:25" x14ac:dyDescent="0.3">
      <c r="A262" s="7" t="str">
        <f t="shared" si="27"/>
        <v/>
      </c>
      <c r="B262" s="7" t="str">
        <f t="shared" si="28"/>
        <v/>
      </c>
      <c r="C262" s="7" t="str">
        <f t="shared" si="29"/>
        <v/>
      </c>
      <c r="D262" s="7" t="str">
        <f t="shared" si="30"/>
        <v/>
      </c>
      <c r="E262" s="8"/>
      <c r="F262" s="8"/>
      <c r="G262" s="8"/>
      <c r="H262" s="9"/>
      <c r="I262" s="10"/>
      <c r="J262" s="9"/>
      <c r="K262" s="11" t="str">
        <f>IF($J262="","",IFERROR(VLOOKUP($J262,Listas!$F$4:$G$10,2,FALSE),""))</f>
        <v/>
      </c>
      <c r="L262" s="9"/>
      <c r="M262" s="12"/>
      <c r="N262" s="13"/>
      <c r="O262" s="14" t="str">
        <f t="shared" si="31"/>
        <v/>
      </c>
      <c r="P262" s="13"/>
      <c r="Q262" s="14" t="str">
        <f t="shared" si="32"/>
        <v/>
      </c>
      <c r="R262" s="14" t="str">
        <f t="shared" si="33"/>
        <v/>
      </c>
      <c r="S262" s="9"/>
      <c r="T262" s="12"/>
      <c r="U262" s="8"/>
      <c r="V262" s="9"/>
      <c r="W262" s="14" t="str">
        <f t="shared" si="34"/>
        <v/>
      </c>
      <c r="X262" s="7">
        <f t="shared" ca="1" si="35"/>
        <v>0</v>
      </c>
      <c r="Y262" s="9"/>
    </row>
    <row r="263" spans="1:25" x14ac:dyDescent="0.3">
      <c r="A263" s="7" t="str">
        <f t="shared" si="27"/>
        <v/>
      </c>
      <c r="B263" s="7" t="str">
        <f t="shared" si="28"/>
        <v/>
      </c>
      <c r="C263" s="7" t="str">
        <f t="shared" si="29"/>
        <v/>
      </c>
      <c r="D263" s="7" t="str">
        <f t="shared" si="30"/>
        <v/>
      </c>
      <c r="E263" s="8"/>
      <c r="F263" s="8"/>
      <c r="G263" s="8"/>
      <c r="H263" s="9"/>
      <c r="I263" s="10"/>
      <c r="J263" s="9"/>
      <c r="K263" s="11" t="str">
        <f>IF($J263="","",IFERROR(VLOOKUP($J263,Listas!$F$4:$G$10,2,FALSE),""))</f>
        <v/>
      </c>
      <c r="L263" s="9"/>
      <c r="M263" s="12"/>
      <c r="N263" s="13"/>
      <c r="O263" s="14" t="str">
        <f t="shared" si="31"/>
        <v/>
      </c>
      <c r="P263" s="13"/>
      <c r="Q263" s="14" t="str">
        <f t="shared" si="32"/>
        <v/>
      </c>
      <c r="R263" s="14" t="str">
        <f t="shared" si="33"/>
        <v/>
      </c>
      <c r="S263" s="9"/>
      <c r="T263" s="12"/>
      <c r="U263" s="8"/>
      <c r="V263" s="9"/>
      <c r="W263" s="14" t="str">
        <f t="shared" si="34"/>
        <v/>
      </c>
      <c r="X263" s="7">
        <f t="shared" ca="1" si="35"/>
        <v>0</v>
      </c>
      <c r="Y263" s="9"/>
    </row>
    <row r="264" spans="1:25" x14ac:dyDescent="0.3">
      <c r="A264" s="7" t="str">
        <f t="shared" ref="A264:A307" si="36">IF($E264="","",ROW()-7)</f>
        <v/>
      </c>
      <c r="B264" s="7" t="str">
        <f t="shared" ref="B264:B307" si="37">IF($E264="","",YEAR($E264))</f>
        <v/>
      </c>
      <c r="C264" s="7" t="str">
        <f t="shared" ref="C264:C307" si="38">IF($E264="","",MONTH($E264))</f>
        <v/>
      </c>
      <c r="D264" s="7" t="str">
        <f t="shared" ref="D264:D307" si="39">IF($E264="","",INT((MONTH($E264)-1)/3)+1)</f>
        <v/>
      </c>
      <c r="E264" s="8"/>
      <c r="F264" s="8"/>
      <c r="G264" s="8"/>
      <c r="H264" s="9"/>
      <c r="I264" s="10"/>
      <c r="J264" s="9"/>
      <c r="K264" s="11" t="str">
        <f>IF($J264="","",IFERROR(VLOOKUP($J264,Listas!$F$4:$G$10,2,FALSE),""))</f>
        <v/>
      </c>
      <c r="L264" s="9"/>
      <c r="M264" s="12"/>
      <c r="N264" s="13"/>
      <c r="O264" s="14" t="str">
        <f t="shared" ref="O264:O307" si="40">IF($M264="","",ROUND($M264*$N264,2))</f>
        <v/>
      </c>
      <c r="P264" s="13"/>
      <c r="Q264" s="14" t="str">
        <f t="shared" ref="Q264:Q307" si="41">IF($M264="","",ROUND($M264*$P264,2))</f>
        <v/>
      </c>
      <c r="R264" s="14" t="str">
        <f t="shared" ref="R264:R307" si="42">IF($M264="","",ROUND($M264+$O264-$Q264,2))</f>
        <v/>
      </c>
      <c r="S264" s="9"/>
      <c r="T264" s="12"/>
      <c r="U264" s="8"/>
      <c r="V264" s="9"/>
      <c r="W264" s="14" t="str">
        <f t="shared" ref="W264:W307" si="43">IF($S264="ANULADA",0,IF($R264="","",MAX($R264-IF($T264="",0,$T264),0)))</f>
        <v/>
      </c>
      <c r="X264" s="7">
        <f t="shared" ref="X264:X307" ca="1" si="44">IF(AND($S264&lt;&gt;"COBRADA",$S264&lt;&gt;"ANULADA",$G264&lt;&gt;"",TODAY()&gt;$G264,$W264&gt;0),TODAY()-$G264,0)</f>
        <v>0</v>
      </c>
      <c r="Y264" s="9"/>
    </row>
    <row r="265" spans="1:25" x14ac:dyDescent="0.3">
      <c r="A265" s="7" t="str">
        <f t="shared" si="36"/>
        <v/>
      </c>
      <c r="B265" s="7" t="str">
        <f t="shared" si="37"/>
        <v/>
      </c>
      <c r="C265" s="7" t="str">
        <f t="shared" si="38"/>
        <v/>
      </c>
      <c r="D265" s="7" t="str">
        <f t="shared" si="39"/>
        <v/>
      </c>
      <c r="E265" s="8"/>
      <c r="F265" s="8"/>
      <c r="G265" s="8"/>
      <c r="H265" s="9"/>
      <c r="I265" s="10"/>
      <c r="J265" s="9"/>
      <c r="K265" s="11" t="str">
        <f>IF($J265="","",IFERROR(VLOOKUP($J265,Listas!$F$4:$G$10,2,FALSE),""))</f>
        <v/>
      </c>
      <c r="L265" s="9"/>
      <c r="M265" s="12"/>
      <c r="N265" s="13"/>
      <c r="O265" s="14" t="str">
        <f t="shared" si="40"/>
        <v/>
      </c>
      <c r="P265" s="13"/>
      <c r="Q265" s="14" t="str">
        <f t="shared" si="41"/>
        <v/>
      </c>
      <c r="R265" s="14" t="str">
        <f t="shared" si="42"/>
        <v/>
      </c>
      <c r="S265" s="9"/>
      <c r="T265" s="12"/>
      <c r="U265" s="8"/>
      <c r="V265" s="9"/>
      <c r="W265" s="14" t="str">
        <f t="shared" si="43"/>
        <v/>
      </c>
      <c r="X265" s="7">
        <f t="shared" ca="1" si="44"/>
        <v>0</v>
      </c>
      <c r="Y265" s="9"/>
    </row>
    <row r="266" spans="1:25" x14ac:dyDescent="0.3">
      <c r="A266" s="7" t="str">
        <f t="shared" si="36"/>
        <v/>
      </c>
      <c r="B266" s="7" t="str">
        <f t="shared" si="37"/>
        <v/>
      </c>
      <c r="C266" s="7" t="str">
        <f t="shared" si="38"/>
        <v/>
      </c>
      <c r="D266" s="7" t="str">
        <f t="shared" si="39"/>
        <v/>
      </c>
      <c r="E266" s="8"/>
      <c r="F266" s="8"/>
      <c r="G266" s="8"/>
      <c r="H266" s="9"/>
      <c r="I266" s="10"/>
      <c r="J266" s="9"/>
      <c r="K266" s="11" t="str">
        <f>IF($J266="","",IFERROR(VLOOKUP($J266,Listas!$F$4:$G$10,2,FALSE),""))</f>
        <v/>
      </c>
      <c r="L266" s="9"/>
      <c r="M266" s="12"/>
      <c r="N266" s="13"/>
      <c r="O266" s="14" t="str">
        <f t="shared" si="40"/>
        <v/>
      </c>
      <c r="P266" s="13"/>
      <c r="Q266" s="14" t="str">
        <f t="shared" si="41"/>
        <v/>
      </c>
      <c r="R266" s="14" t="str">
        <f t="shared" si="42"/>
        <v/>
      </c>
      <c r="S266" s="9"/>
      <c r="T266" s="12"/>
      <c r="U266" s="8"/>
      <c r="V266" s="9"/>
      <c r="W266" s="14" t="str">
        <f t="shared" si="43"/>
        <v/>
      </c>
      <c r="X266" s="7">
        <f t="shared" ca="1" si="44"/>
        <v>0</v>
      </c>
      <c r="Y266" s="9"/>
    </row>
    <row r="267" spans="1:25" x14ac:dyDescent="0.3">
      <c r="A267" s="7" t="str">
        <f t="shared" si="36"/>
        <v/>
      </c>
      <c r="B267" s="7" t="str">
        <f t="shared" si="37"/>
        <v/>
      </c>
      <c r="C267" s="7" t="str">
        <f t="shared" si="38"/>
        <v/>
      </c>
      <c r="D267" s="7" t="str">
        <f t="shared" si="39"/>
        <v/>
      </c>
      <c r="E267" s="8"/>
      <c r="F267" s="8"/>
      <c r="G267" s="8"/>
      <c r="H267" s="9"/>
      <c r="I267" s="10"/>
      <c r="J267" s="9"/>
      <c r="K267" s="11" t="str">
        <f>IF($J267="","",IFERROR(VLOOKUP($J267,Listas!$F$4:$G$10,2,FALSE),""))</f>
        <v/>
      </c>
      <c r="L267" s="9"/>
      <c r="M267" s="12"/>
      <c r="N267" s="13"/>
      <c r="O267" s="14" t="str">
        <f t="shared" si="40"/>
        <v/>
      </c>
      <c r="P267" s="13"/>
      <c r="Q267" s="14" t="str">
        <f t="shared" si="41"/>
        <v/>
      </c>
      <c r="R267" s="14" t="str">
        <f t="shared" si="42"/>
        <v/>
      </c>
      <c r="S267" s="9"/>
      <c r="T267" s="12"/>
      <c r="U267" s="8"/>
      <c r="V267" s="9"/>
      <c r="W267" s="14" t="str">
        <f t="shared" si="43"/>
        <v/>
      </c>
      <c r="X267" s="7">
        <f t="shared" ca="1" si="44"/>
        <v>0</v>
      </c>
      <c r="Y267" s="9"/>
    </row>
    <row r="268" spans="1:25" x14ac:dyDescent="0.3">
      <c r="A268" s="7" t="str">
        <f t="shared" si="36"/>
        <v/>
      </c>
      <c r="B268" s="7" t="str">
        <f t="shared" si="37"/>
        <v/>
      </c>
      <c r="C268" s="7" t="str">
        <f t="shared" si="38"/>
        <v/>
      </c>
      <c r="D268" s="7" t="str">
        <f t="shared" si="39"/>
        <v/>
      </c>
      <c r="E268" s="8"/>
      <c r="F268" s="8"/>
      <c r="G268" s="8"/>
      <c r="H268" s="9"/>
      <c r="I268" s="10"/>
      <c r="J268" s="9"/>
      <c r="K268" s="11" t="str">
        <f>IF($J268="","",IFERROR(VLOOKUP($J268,Listas!$F$4:$G$10,2,FALSE),""))</f>
        <v/>
      </c>
      <c r="L268" s="9"/>
      <c r="M268" s="12"/>
      <c r="N268" s="13"/>
      <c r="O268" s="14" t="str">
        <f t="shared" si="40"/>
        <v/>
      </c>
      <c r="P268" s="13"/>
      <c r="Q268" s="14" t="str">
        <f t="shared" si="41"/>
        <v/>
      </c>
      <c r="R268" s="14" t="str">
        <f t="shared" si="42"/>
        <v/>
      </c>
      <c r="S268" s="9"/>
      <c r="T268" s="12"/>
      <c r="U268" s="8"/>
      <c r="V268" s="9"/>
      <c r="W268" s="14" t="str">
        <f t="shared" si="43"/>
        <v/>
      </c>
      <c r="X268" s="7">
        <f t="shared" ca="1" si="44"/>
        <v>0</v>
      </c>
      <c r="Y268" s="9"/>
    </row>
    <row r="269" spans="1:25" x14ac:dyDescent="0.3">
      <c r="A269" s="7" t="str">
        <f t="shared" si="36"/>
        <v/>
      </c>
      <c r="B269" s="7" t="str">
        <f t="shared" si="37"/>
        <v/>
      </c>
      <c r="C269" s="7" t="str">
        <f t="shared" si="38"/>
        <v/>
      </c>
      <c r="D269" s="7" t="str">
        <f t="shared" si="39"/>
        <v/>
      </c>
      <c r="E269" s="8"/>
      <c r="F269" s="8"/>
      <c r="G269" s="8"/>
      <c r="H269" s="9"/>
      <c r="I269" s="10"/>
      <c r="J269" s="9"/>
      <c r="K269" s="11" t="str">
        <f>IF($J269="","",IFERROR(VLOOKUP($J269,Listas!$F$4:$G$10,2,FALSE),""))</f>
        <v/>
      </c>
      <c r="L269" s="9"/>
      <c r="M269" s="12"/>
      <c r="N269" s="13"/>
      <c r="O269" s="14" t="str">
        <f t="shared" si="40"/>
        <v/>
      </c>
      <c r="P269" s="13"/>
      <c r="Q269" s="14" t="str">
        <f t="shared" si="41"/>
        <v/>
      </c>
      <c r="R269" s="14" t="str">
        <f t="shared" si="42"/>
        <v/>
      </c>
      <c r="S269" s="9"/>
      <c r="T269" s="12"/>
      <c r="U269" s="8"/>
      <c r="V269" s="9"/>
      <c r="W269" s="14" t="str">
        <f t="shared" si="43"/>
        <v/>
      </c>
      <c r="X269" s="7">
        <f t="shared" ca="1" si="44"/>
        <v>0</v>
      </c>
      <c r="Y269" s="9"/>
    </row>
    <row r="270" spans="1:25" x14ac:dyDescent="0.3">
      <c r="A270" s="7" t="str">
        <f t="shared" si="36"/>
        <v/>
      </c>
      <c r="B270" s="7" t="str">
        <f t="shared" si="37"/>
        <v/>
      </c>
      <c r="C270" s="7" t="str">
        <f t="shared" si="38"/>
        <v/>
      </c>
      <c r="D270" s="7" t="str">
        <f t="shared" si="39"/>
        <v/>
      </c>
      <c r="E270" s="8"/>
      <c r="F270" s="8"/>
      <c r="G270" s="8"/>
      <c r="H270" s="9"/>
      <c r="I270" s="10"/>
      <c r="J270" s="9"/>
      <c r="K270" s="11" t="str">
        <f>IF($J270="","",IFERROR(VLOOKUP($J270,Listas!$F$4:$G$10,2,FALSE),""))</f>
        <v/>
      </c>
      <c r="L270" s="9"/>
      <c r="M270" s="12"/>
      <c r="N270" s="13"/>
      <c r="O270" s="14" t="str">
        <f t="shared" si="40"/>
        <v/>
      </c>
      <c r="P270" s="13"/>
      <c r="Q270" s="14" t="str">
        <f t="shared" si="41"/>
        <v/>
      </c>
      <c r="R270" s="14" t="str">
        <f t="shared" si="42"/>
        <v/>
      </c>
      <c r="S270" s="9"/>
      <c r="T270" s="12"/>
      <c r="U270" s="8"/>
      <c r="V270" s="9"/>
      <c r="W270" s="14" t="str">
        <f t="shared" si="43"/>
        <v/>
      </c>
      <c r="X270" s="7">
        <f t="shared" ca="1" si="44"/>
        <v>0</v>
      </c>
      <c r="Y270" s="9"/>
    </row>
    <row r="271" spans="1:25" x14ac:dyDescent="0.3">
      <c r="A271" s="7" t="str">
        <f t="shared" si="36"/>
        <v/>
      </c>
      <c r="B271" s="7" t="str">
        <f t="shared" si="37"/>
        <v/>
      </c>
      <c r="C271" s="7" t="str">
        <f t="shared" si="38"/>
        <v/>
      </c>
      <c r="D271" s="7" t="str">
        <f t="shared" si="39"/>
        <v/>
      </c>
      <c r="E271" s="8"/>
      <c r="F271" s="8"/>
      <c r="G271" s="8"/>
      <c r="H271" s="9"/>
      <c r="I271" s="10"/>
      <c r="J271" s="9"/>
      <c r="K271" s="11" t="str">
        <f>IF($J271="","",IFERROR(VLOOKUP($J271,Listas!$F$4:$G$10,2,FALSE),""))</f>
        <v/>
      </c>
      <c r="L271" s="9"/>
      <c r="M271" s="12"/>
      <c r="N271" s="13"/>
      <c r="O271" s="14" t="str">
        <f t="shared" si="40"/>
        <v/>
      </c>
      <c r="P271" s="13"/>
      <c r="Q271" s="14" t="str">
        <f t="shared" si="41"/>
        <v/>
      </c>
      <c r="R271" s="14" t="str">
        <f t="shared" si="42"/>
        <v/>
      </c>
      <c r="S271" s="9"/>
      <c r="T271" s="12"/>
      <c r="U271" s="8"/>
      <c r="V271" s="9"/>
      <c r="W271" s="14" t="str">
        <f t="shared" si="43"/>
        <v/>
      </c>
      <c r="X271" s="7">
        <f t="shared" ca="1" si="44"/>
        <v>0</v>
      </c>
      <c r="Y271" s="9"/>
    </row>
    <row r="272" spans="1:25" x14ac:dyDescent="0.3">
      <c r="A272" s="7" t="str">
        <f t="shared" si="36"/>
        <v/>
      </c>
      <c r="B272" s="7" t="str">
        <f t="shared" si="37"/>
        <v/>
      </c>
      <c r="C272" s="7" t="str">
        <f t="shared" si="38"/>
        <v/>
      </c>
      <c r="D272" s="7" t="str">
        <f t="shared" si="39"/>
        <v/>
      </c>
      <c r="E272" s="8"/>
      <c r="F272" s="8"/>
      <c r="G272" s="8"/>
      <c r="H272" s="9"/>
      <c r="I272" s="10"/>
      <c r="J272" s="9"/>
      <c r="K272" s="11" t="str">
        <f>IF($J272="","",IFERROR(VLOOKUP($J272,Listas!$F$4:$G$10,2,FALSE),""))</f>
        <v/>
      </c>
      <c r="L272" s="9"/>
      <c r="M272" s="12"/>
      <c r="N272" s="13"/>
      <c r="O272" s="14" t="str">
        <f t="shared" si="40"/>
        <v/>
      </c>
      <c r="P272" s="13"/>
      <c r="Q272" s="14" t="str">
        <f t="shared" si="41"/>
        <v/>
      </c>
      <c r="R272" s="14" t="str">
        <f t="shared" si="42"/>
        <v/>
      </c>
      <c r="S272" s="9"/>
      <c r="T272" s="12"/>
      <c r="U272" s="8"/>
      <c r="V272" s="9"/>
      <c r="W272" s="14" t="str">
        <f t="shared" si="43"/>
        <v/>
      </c>
      <c r="X272" s="7">
        <f t="shared" ca="1" si="44"/>
        <v>0</v>
      </c>
      <c r="Y272" s="9"/>
    </row>
    <row r="273" spans="1:25" x14ac:dyDescent="0.3">
      <c r="A273" s="7" t="str">
        <f t="shared" si="36"/>
        <v/>
      </c>
      <c r="B273" s="7" t="str">
        <f t="shared" si="37"/>
        <v/>
      </c>
      <c r="C273" s="7" t="str">
        <f t="shared" si="38"/>
        <v/>
      </c>
      <c r="D273" s="7" t="str">
        <f t="shared" si="39"/>
        <v/>
      </c>
      <c r="E273" s="8"/>
      <c r="F273" s="8"/>
      <c r="G273" s="8"/>
      <c r="H273" s="9"/>
      <c r="I273" s="10"/>
      <c r="J273" s="9"/>
      <c r="K273" s="11" t="str">
        <f>IF($J273="","",IFERROR(VLOOKUP($J273,Listas!$F$4:$G$10,2,FALSE),""))</f>
        <v/>
      </c>
      <c r="L273" s="9"/>
      <c r="M273" s="12"/>
      <c r="N273" s="13"/>
      <c r="O273" s="14" t="str">
        <f t="shared" si="40"/>
        <v/>
      </c>
      <c r="P273" s="13"/>
      <c r="Q273" s="14" t="str">
        <f t="shared" si="41"/>
        <v/>
      </c>
      <c r="R273" s="14" t="str">
        <f t="shared" si="42"/>
        <v/>
      </c>
      <c r="S273" s="9"/>
      <c r="T273" s="12"/>
      <c r="U273" s="8"/>
      <c r="V273" s="9"/>
      <c r="W273" s="14" t="str">
        <f t="shared" si="43"/>
        <v/>
      </c>
      <c r="X273" s="7">
        <f t="shared" ca="1" si="44"/>
        <v>0</v>
      </c>
      <c r="Y273" s="9"/>
    </row>
    <row r="274" spans="1:25" x14ac:dyDescent="0.3">
      <c r="A274" s="7" t="str">
        <f t="shared" si="36"/>
        <v/>
      </c>
      <c r="B274" s="7" t="str">
        <f t="shared" si="37"/>
        <v/>
      </c>
      <c r="C274" s="7" t="str">
        <f t="shared" si="38"/>
        <v/>
      </c>
      <c r="D274" s="7" t="str">
        <f t="shared" si="39"/>
        <v/>
      </c>
      <c r="E274" s="8"/>
      <c r="F274" s="8"/>
      <c r="G274" s="8"/>
      <c r="H274" s="9"/>
      <c r="I274" s="10"/>
      <c r="J274" s="9"/>
      <c r="K274" s="11" t="str">
        <f>IF($J274="","",IFERROR(VLOOKUP($J274,Listas!$F$4:$G$10,2,FALSE),""))</f>
        <v/>
      </c>
      <c r="L274" s="9"/>
      <c r="M274" s="12"/>
      <c r="N274" s="13"/>
      <c r="O274" s="14" t="str">
        <f t="shared" si="40"/>
        <v/>
      </c>
      <c r="P274" s="13"/>
      <c r="Q274" s="14" t="str">
        <f t="shared" si="41"/>
        <v/>
      </c>
      <c r="R274" s="14" t="str">
        <f t="shared" si="42"/>
        <v/>
      </c>
      <c r="S274" s="9"/>
      <c r="T274" s="12"/>
      <c r="U274" s="8"/>
      <c r="V274" s="9"/>
      <c r="W274" s="14" t="str">
        <f t="shared" si="43"/>
        <v/>
      </c>
      <c r="X274" s="7">
        <f t="shared" ca="1" si="44"/>
        <v>0</v>
      </c>
      <c r="Y274" s="9"/>
    </row>
    <row r="275" spans="1:25" x14ac:dyDescent="0.3">
      <c r="A275" s="7" t="str">
        <f t="shared" si="36"/>
        <v/>
      </c>
      <c r="B275" s="7" t="str">
        <f t="shared" si="37"/>
        <v/>
      </c>
      <c r="C275" s="7" t="str">
        <f t="shared" si="38"/>
        <v/>
      </c>
      <c r="D275" s="7" t="str">
        <f t="shared" si="39"/>
        <v/>
      </c>
      <c r="E275" s="8"/>
      <c r="F275" s="8"/>
      <c r="G275" s="8"/>
      <c r="H275" s="9"/>
      <c r="I275" s="10"/>
      <c r="J275" s="9"/>
      <c r="K275" s="11" t="str">
        <f>IF($J275="","",IFERROR(VLOOKUP($J275,Listas!$F$4:$G$10,2,FALSE),""))</f>
        <v/>
      </c>
      <c r="L275" s="9"/>
      <c r="M275" s="12"/>
      <c r="N275" s="13"/>
      <c r="O275" s="14" t="str">
        <f t="shared" si="40"/>
        <v/>
      </c>
      <c r="P275" s="13"/>
      <c r="Q275" s="14" t="str">
        <f t="shared" si="41"/>
        <v/>
      </c>
      <c r="R275" s="14" t="str">
        <f t="shared" si="42"/>
        <v/>
      </c>
      <c r="S275" s="9"/>
      <c r="T275" s="12"/>
      <c r="U275" s="8"/>
      <c r="V275" s="9"/>
      <c r="W275" s="14" t="str">
        <f t="shared" si="43"/>
        <v/>
      </c>
      <c r="X275" s="7">
        <f t="shared" ca="1" si="44"/>
        <v>0</v>
      </c>
      <c r="Y275" s="9"/>
    </row>
    <row r="276" spans="1:25" x14ac:dyDescent="0.3">
      <c r="A276" s="7" t="str">
        <f t="shared" si="36"/>
        <v/>
      </c>
      <c r="B276" s="7" t="str">
        <f t="shared" si="37"/>
        <v/>
      </c>
      <c r="C276" s="7" t="str">
        <f t="shared" si="38"/>
        <v/>
      </c>
      <c r="D276" s="7" t="str">
        <f t="shared" si="39"/>
        <v/>
      </c>
      <c r="E276" s="8"/>
      <c r="F276" s="8"/>
      <c r="G276" s="8"/>
      <c r="H276" s="9"/>
      <c r="I276" s="10"/>
      <c r="J276" s="9"/>
      <c r="K276" s="11" t="str">
        <f>IF($J276="","",IFERROR(VLOOKUP($J276,Listas!$F$4:$G$10,2,FALSE),""))</f>
        <v/>
      </c>
      <c r="L276" s="9"/>
      <c r="M276" s="12"/>
      <c r="N276" s="13"/>
      <c r="O276" s="14" t="str">
        <f t="shared" si="40"/>
        <v/>
      </c>
      <c r="P276" s="13"/>
      <c r="Q276" s="14" t="str">
        <f t="shared" si="41"/>
        <v/>
      </c>
      <c r="R276" s="14" t="str">
        <f t="shared" si="42"/>
        <v/>
      </c>
      <c r="S276" s="9"/>
      <c r="T276" s="12"/>
      <c r="U276" s="8"/>
      <c r="V276" s="9"/>
      <c r="W276" s="14" t="str">
        <f t="shared" si="43"/>
        <v/>
      </c>
      <c r="X276" s="7">
        <f t="shared" ca="1" si="44"/>
        <v>0</v>
      </c>
      <c r="Y276" s="9"/>
    </row>
    <row r="277" spans="1:25" x14ac:dyDescent="0.3">
      <c r="A277" s="7" t="str">
        <f t="shared" si="36"/>
        <v/>
      </c>
      <c r="B277" s="7" t="str">
        <f t="shared" si="37"/>
        <v/>
      </c>
      <c r="C277" s="7" t="str">
        <f t="shared" si="38"/>
        <v/>
      </c>
      <c r="D277" s="7" t="str">
        <f t="shared" si="39"/>
        <v/>
      </c>
      <c r="E277" s="8"/>
      <c r="F277" s="8"/>
      <c r="G277" s="8"/>
      <c r="H277" s="9"/>
      <c r="I277" s="10"/>
      <c r="J277" s="9"/>
      <c r="K277" s="11" t="str">
        <f>IF($J277="","",IFERROR(VLOOKUP($J277,Listas!$F$4:$G$10,2,FALSE),""))</f>
        <v/>
      </c>
      <c r="L277" s="9"/>
      <c r="M277" s="12"/>
      <c r="N277" s="13"/>
      <c r="O277" s="14" t="str">
        <f t="shared" si="40"/>
        <v/>
      </c>
      <c r="P277" s="13"/>
      <c r="Q277" s="14" t="str">
        <f t="shared" si="41"/>
        <v/>
      </c>
      <c r="R277" s="14" t="str">
        <f t="shared" si="42"/>
        <v/>
      </c>
      <c r="S277" s="9"/>
      <c r="T277" s="12"/>
      <c r="U277" s="8"/>
      <c r="V277" s="9"/>
      <c r="W277" s="14" t="str">
        <f t="shared" si="43"/>
        <v/>
      </c>
      <c r="X277" s="7">
        <f t="shared" ca="1" si="44"/>
        <v>0</v>
      </c>
      <c r="Y277" s="9"/>
    </row>
    <row r="278" spans="1:25" x14ac:dyDescent="0.3">
      <c r="A278" s="7" t="str">
        <f t="shared" si="36"/>
        <v/>
      </c>
      <c r="B278" s="7" t="str">
        <f t="shared" si="37"/>
        <v/>
      </c>
      <c r="C278" s="7" t="str">
        <f t="shared" si="38"/>
        <v/>
      </c>
      <c r="D278" s="7" t="str">
        <f t="shared" si="39"/>
        <v/>
      </c>
      <c r="E278" s="8"/>
      <c r="F278" s="8"/>
      <c r="G278" s="8"/>
      <c r="H278" s="9"/>
      <c r="I278" s="10"/>
      <c r="J278" s="9"/>
      <c r="K278" s="11" t="str">
        <f>IF($J278="","",IFERROR(VLOOKUP($J278,Listas!$F$4:$G$10,2,FALSE),""))</f>
        <v/>
      </c>
      <c r="L278" s="9"/>
      <c r="M278" s="12"/>
      <c r="N278" s="13"/>
      <c r="O278" s="14" t="str">
        <f t="shared" si="40"/>
        <v/>
      </c>
      <c r="P278" s="13"/>
      <c r="Q278" s="14" t="str">
        <f t="shared" si="41"/>
        <v/>
      </c>
      <c r="R278" s="14" t="str">
        <f t="shared" si="42"/>
        <v/>
      </c>
      <c r="S278" s="9"/>
      <c r="T278" s="12"/>
      <c r="U278" s="8"/>
      <c r="V278" s="9"/>
      <c r="W278" s="14" t="str">
        <f t="shared" si="43"/>
        <v/>
      </c>
      <c r="X278" s="7">
        <f t="shared" ca="1" si="44"/>
        <v>0</v>
      </c>
      <c r="Y278" s="9"/>
    </row>
    <row r="279" spans="1:25" x14ac:dyDescent="0.3">
      <c r="A279" s="7" t="str">
        <f t="shared" si="36"/>
        <v/>
      </c>
      <c r="B279" s="7" t="str">
        <f t="shared" si="37"/>
        <v/>
      </c>
      <c r="C279" s="7" t="str">
        <f t="shared" si="38"/>
        <v/>
      </c>
      <c r="D279" s="7" t="str">
        <f t="shared" si="39"/>
        <v/>
      </c>
      <c r="E279" s="8"/>
      <c r="F279" s="8"/>
      <c r="G279" s="8"/>
      <c r="H279" s="9"/>
      <c r="I279" s="10"/>
      <c r="J279" s="9"/>
      <c r="K279" s="11" t="str">
        <f>IF($J279="","",IFERROR(VLOOKUP($J279,Listas!$F$4:$G$10,2,FALSE),""))</f>
        <v/>
      </c>
      <c r="L279" s="9"/>
      <c r="M279" s="12"/>
      <c r="N279" s="13"/>
      <c r="O279" s="14" t="str">
        <f t="shared" si="40"/>
        <v/>
      </c>
      <c r="P279" s="13"/>
      <c r="Q279" s="14" t="str">
        <f t="shared" si="41"/>
        <v/>
      </c>
      <c r="R279" s="14" t="str">
        <f t="shared" si="42"/>
        <v/>
      </c>
      <c r="S279" s="9"/>
      <c r="T279" s="12"/>
      <c r="U279" s="8"/>
      <c r="V279" s="9"/>
      <c r="W279" s="14" t="str">
        <f t="shared" si="43"/>
        <v/>
      </c>
      <c r="X279" s="7">
        <f t="shared" ca="1" si="44"/>
        <v>0</v>
      </c>
      <c r="Y279" s="9"/>
    </row>
    <row r="280" spans="1:25" x14ac:dyDescent="0.3">
      <c r="A280" s="7" t="str">
        <f t="shared" si="36"/>
        <v/>
      </c>
      <c r="B280" s="7" t="str">
        <f t="shared" si="37"/>
        <v/>
      </c>
      <c r="C280" s="7" t="str">
        <f t="shared" si="38"/>
        <v/>
      </c>
      <c r="D280" s="7" t="str">
        <f t="shared" si="39"/>
        <v/>
      </c>
      <c r="E280" s="8"/>
      <c r="F280" s="8"/>
      <c r="G280" s="8"/>
      <c r="H280" s="9"/>
      <c r="I280" s="10"/>
      <c r="J280" s="9"/>
      <c r="K280" s="11" t="str">
        <f>IF($J280="","",IFERROR(VLOOKUP($J280,Listas!$F$4:$G$10,2,FALSE),""))</f>
        <v/>
      </c>
      <c r="L280" s="9"/>
      <c r="M280" s="12"/>
      <c r="N280" s="13"/>
      <c r="O280" s="14" t="str">
        <f t="shared" si="40"/>
        <v/>
      </c>
      <c r="P280" s="13"/>
      <c r="Q280" s="14" t="str">
        <f t="shared" si="41"/>
        <v/>
      </c>
      <c r="R280" s="14" t="str">
        <f t="shared" si="42"/>
        <v/>
      </c>
      <c r="S280" s="9"/>
      <c r="T280" s="12"/>
      <c r="U280" s="8"/>
      <c r="V280" s="9"/>
      <c r="W280" s="14" t="str">
        <f t="shared" si="43"/>
        <v/>
      </c>
      <c r="X280" s="7">
        <f t="shared" ca="1" si="44"/>
        <v>0</v>
      </c>
      <c r="Y280" s="9"/>
    </row>
    <row r="281" spans="1:25" x14ac:dyDescent="0.3">
      <c r="A281" s="7" t="str">
        <f t="shared" si="36"/>
        <v/>
      </c>
      <c r="B281" s="7" t="str">
        <f t="shared" si="37"/>
        <v/>
      </c>
      <c r="C281" s="7" t="str">
        <f t="shared" si="38"/>
        <v/>
      </c>
      <c r="D281" s="7" t="str">
        <f t="shared" si="39"/>
        <v/>
      </c>
      <c r="E281" s="8"/>
      <c r="F281" s="8"/>
      <c r="G281" s="8"/>
      <c r="H281" s="9"/>
      <c r="I281" s="10"/>
      <c r="J281" s="9"/>
      <c r="K281" s="11" t="str">
        <f>IF($J281="","",IFERROR(VLOOKUP($J281,Listas!$F$4:$G$10,2,FALSE),""))</f>
        <v/>
      </c>
      <c r="L281" s="9"/>
      <c r="M281" s="12"/>
      <c r="N281" s="13"/>
      <c r="O281" s="14" t="str">
        <f t="shared" si="40"/>
        <v/>
      </c>
      <c r="P281" s="13"/>
      <c r="Q281" s="14" t="str">
        <f t="shared" si="41"/>
        <v/>
      </c>
      <c r="R281" s="14" t="str">
        <f t="shared" si="42"/>
        <v/>
      </c>
      <c r="S281" s="9"/>
      <c r="T281" s="12"/>
      <c r="U281" s="8"/>
      <c r="V281" s="9"/>
      <c r="W281" s="14" t="str">
        <f t="shared" si="43"/>
        <v/>
      </c>
      <c r="X281" s="7">
        <f t="shared" ca="1" si="44"/>
        <v>0</v>
      </c>
      <c r="Y281" s="9"/>
    </row>
    <row r="282" spans="1:25" x14ac:dyDescent="0.3">
      <c r="A282" s="7" t="str">
        <f t="shared" si="36"/>
        <v/>
      </c>
      <c r="B282" s="7" t="str">
        <f t="shared" si="37"/>
        <v/>
      </c>
      <c r="C282" s="7" t="str">
        <f t="shared" si="38"/>
        <v/>
      </c>
      <c r="D282" s="7" t="str">
        <f t="shared" si="39"/>
        <v/>
      </c>
      <c r="E282" s="8"/>
      <c r="F282" s="8"/>
      <c r="G282" s="8"/>
      <c r="H282" s="9"/>
      <c r="I282" s="10"/>
      <c r="J282" s="9"/>
      <c r="K282" s="11" t="str">
        <f>IF($J282="","",IFERROR(VLOOKUP($J282,Listas!$F$4:$G$10,2,FALSE),""))</f>
        <v/>
      </c>
      <c r="L282" s="9"/>
      <c r="M282" s="12"/>
      <c r="N282" s="13"/>
      <c r="O282" s="14" t="str">
        <f t="shared" si="40"/>
        <v/>
      </c>
      <c r="P282" s="13"/>
      <c r="Q282" s="14" t="str">
        <f t="shared" si="41"/>
        <v/>
      </c>
      <c r="R282" s="14" t="str">
        <f t="shared" si="42"/>
        <v/>
      </c>
      <c r="S282" s="9"/>
      <c r="T282" s="12"/>
      <c r="U282" s="8"/>
      <c r="V282" s="9"/>
      <c r="W282" s="14" t="str">
        <f t="shared" si="43"/>
        <v/>
      </c>
      <c r="X282" s="7">
        <f t="shared" ca="1" si="44"/>
        <v>0</v>
      </c>
      <c r="Y282" s="9"/>
    </row>
    <row r="283" spans="1:25" x14ac:dyDescent="0.3">
      <c r="A283" s="7" t="str">
        <f t="shared" si="36"/>
        <v/>
      </c>
      <c r="B283" s="7" t="str">
        <f t="shared" si="37"/>
        <v/>
      </c>
      <c r="C283" s="7" t="str">
        <f t="shared" si="38"/>
        <v/>
      </c>
      <c r="D283" s="7" t="str">
        <f t="shared" si="39"/>
        <v/>
      </c>
      <c r="E283" s="8"/>
      <c r="F283" s="8"/>
      <c r="G283" s="8"/>
      <c r="H283" s="9"/>
      <c r="I283" s="10"/>
      <c r="J283" s="9"/>
      <c r="K283" s="11" t="str">
        <f>IF($J283="","",IFERROR(VLOOKUP($J283,Listas!$F$4:$G$10,2,FALSE),""))</f>
        <v/>
      </c>
      <c r="L283" s="9"/>
      <c r="M283" s="12"/>
      <c r="N283" s="13"/>
      <c r="O283" s="14" t="str">
        <f t="shared" si="40"/>
        <v/>
      </c>
      <c r="P283" s="13"/>
      <c r="Q283" s="14" t="str">
        <f t="shared" si="41"/>
        <v/>
      </c>
      <c r="R283" s="14" t="str">
        <f t="shared" si="42"/>
        <v/>
      </c>
      <c r="S283" s="9"/>
      <c r="T283" s="12"/>
      <c r="U283" s="8"/>
      <c r="V283" s="9"/>
      <c r="W283" s="14" t="str">
        <f t="shared" si="43"/>
        <v/>
      </c>
      <c r="X283" s="7">
        <f t="shared" ca="1" si="44"/>
        <v>0</v>
      </c>
      <c r="Y283" s="9"/>
    </row>
    <row r="284" spans="1:25" x14ac:dyDescent="0.3">
      <c r="A284" s="7" t="str">
        <f t="shared" si="36"/>
        <v/>
      </c>
      <c r="B284" s="7" t="str">
        <f t="shared" si="37"/>
        <v/>
      </c>
      <c r="C284" s="7" t="str">
        <f t="shared" si="38"/>
        <v/>
      </c>
      <c r="D284" s="7" t="str">
        <f t="shared" si="39"/>
        <v/>
      </c>
      <c r="E284" s="8"/>
      <c r="F284" s="8"/>
      <c r="G284" s="8"/>
      <c r="H284" s="9"/>
      <c r="I284" s="10"/>
      <c r="J284" s="9"/>
      <c r="K284" s="11" t="str">
        <f>IF($J284="","",IFERROR(VLOOKUP($J284,Listas!$F$4:$G$10,2,FALSE),""))</f>
        <v/>
      </c>
      <c r="L284" s="9"/>
      <c r="M284" s="12"/>
      <c r="N284" s="13"/>
      <c r="O284" s="14" t="str">
        <f t="shared" si="40"/>
        <v/>
      </c>
      <c r="P284" s="13"/>
      <c r="Q284" s="14" t="str">
        <f t="shared" si="41"/>
        <v/>
      </c>
      <c r="R284" s="14" t="str">
        <f t="shared" si="42"/>
        <v/>
      </c>
      <c r="S284" s="9"/>
      <c r="T284" s="12"/>
      <c r="U284" s="8"/>
      <c r="V284" s="9"/>
      <c r="W284" s="14" t="str">
        <f t="shared" si="43"/>
        <v/>
      </c>
      <c r="X284" s="7">
        <f t="shared" ca="1" si="44"/>
        <v>0</v>
      </c>
      <c r="Y284" s="9"/>
    </row>
    <row r="285" spans="1:25" x14ac:dyDescent="0.3">
      <c r="A285" s="7" t="str">
        <f t="shared" si="36"/>
        <v/>
      </c>
      <c r="B285" s="7" t="str">
        <f t="shared" si="37"/>
        <v/>
      </c>
      <c r="C285" s="7" t="str">
        <f t="shared" si="38"/>
        <v/>
      </c>
      <c r="D285" s="7" t="str">
        <f t="shared" si="39"/>
        <v/>
      </c>
      <c r="E285" s="8"/>
      <c r="F285" s="8"/>
      <c r="G285" s="8"/>
      <c r="H285" s="9"/>
      <c r="I285" s="10"/>
      <c r="J285" s="9"/>
      <c r="K285" s="11" t="str">
        <f>IF($J285="","",IFERROR(VLOOKUP($J285,Listas!$F$4:$G$10,2,FALSE),""))</f>
        <v/>
      </c>
      <c r="L285" s="9"/>
      <c r="M285" s="12"/>
      <c r="N285" s="13"/>
      <c r="O285" s="14" t="str">
        <f t="shared" si="40"/>
        <v/>
      </c>
      <c r="P285" s="13"/>
      <c r="Q285" s="14" t="str">
        <f t="shared" si="41"/>
        <v/>
      </c>
      <c r="R285" s="14" t="str">
        <f t="shared" si="42"/>
        <v/>
      </c>
      <c r="S285" s="9"/>
      <c r="T285" s="12"/>
      <c r="U285" s="8"/>
      <c r="V285" s="9"/>
      <c r="W285" s="14" t="str">
        <f t="shared" si="43"/>
        <v/>
      </c>
      <c r="X285" s="7">
        <f t="shared" ca="1" si="44"/>
        <v>0</v>
      </c>
      <c r="Y285" s="9"/>
    </row>
    <row r="286" spans="1:25" x14ac:dyDescent="0.3">
      <c r="A286" s="7" t="str">
        <f t="shared" si="36"/>
        <v/>
      </c>
      <c r="B286" s="7" t="str">
        <f t="shared" si="37"/>
        <v/>
      </c>
      <c r="C286" s="7" t="str">
        <f t="shared" si="38"/>
        <v/>
      </c>
      <c r="D286" s="7" t="str">
        <f t="shared" si="39"/>
        <v/>
      </c>
      <c r="E286" s="8"/>
      <c r="F286" s="8"/>
      <c r="G286" s="8"/>
      <c r="H286" s="9"/>
      <c r="I286" s="10"/>
      <c r="J286" s="9"/>
      <c r="K286" s="11" t="str">
        <f>IF($J286="","",IFERROR(VLOOKUP($J286,Listas!$F$4:$G$10,2,FALSE),""))</f>
        <v/>
      </c>
      <c r="L286" s="9"/>
      <c r="M286" s="12"/>
      <c r="N286" s="13"/>
      <c r="O286" s="14" t="str">
        <f t="shared" si="40"/>
        <v/>
      </c>
      <c r="P286" s="13"/>
      <c r="Q286" s="14" t="str">
        <f t="shared" si="41"/>
        <v/>
      </c>
      <c r="R286" s="14" t="str">
        <f t="shared" si="42"/>
        <v/>
      </c>
      <c r="S286" s="9"/>
      <c r="T286" s="12"/>
      <c r="U286" s="8"/>
      <c r="V286" s="9"/>
      <c r="W286" s="14" t="str">
        <f t="shared" si="43"/>
        <v/>
      </c>
      <c r="X286" s="7">
        <f t="shared" ca="1" si="44"/>
        <v>0</v>
      </c>
      <c r="Y286" s="9"/>
    </row>
    <row r="287" spans="1:25" x14ac:dyDescent="0.3">
      <c r="A287" s="7" t="str">
        <f t="shared" si="36"/>
        <v/>
      </c>
      <c r="B287" s="7" t="str">
        <f t="shared" si="37"/>
        <v/>
      </c>
      <c r="C287" s="7" t="str">
        <f t="shared" si="38"/>
        <v/>
      </c>
      <c r="D287" s="7" t="str">
        <f t="shared" si="39"/>
        <v/>
      </c>
      <c r="E287" s="8"/>
      <c r="F287" s="8"/>
      <c r="G287" s="8"/>
      <c r="H287" s="9"/>
      <c r="I287" s="10"/>
      <c r="J287" s="9"/>
      <c r="K287" s="11" t="str">
        <f>IF($J287="","",IFERROR(VLOOKUP($J287,Listas!$F$4:$G$10,2,FALSE),""))</f>
        <v/>
      </c>
      <c r="L287" s="9"/>
      <c r="M287" s="12"/>
      <c r="N287" s="13"/>
      <c r="O287" s="14" t="str">
        <f t="shared" si="40"/>
        <v/>
      </c>
      <c r="P287" s="13"/>
      <c r="Q287" s="14" t="str">
        <f t="shared" si="41"/>
        <v/>
      </c>
      <c r="R287" s="14" t="str">
        <f t="shared" si="42"/>
        <v/>
      </c>
      <c r="S287" s="9"/>
      <c r="T287" s="12"/>
      <c r="U287" s="8"/>
      <c r="V287" s="9"/>
      <c r="W287" s="14" t="str">
        <f t="shared" si="43"/>
        <v/>
      </c>
      <c r="X287" s="7">
        <f t="shared" ca="1" si="44"/>
        <v>0</v>
      </c>
      <c r="Y287" s="9"/>
    </row>
    <row r="288" spans="1:25" x14ac:dyDescent="0.3">
      <c r="A288" s="7" t="str">
        <f t="shared" si="36"/>
        <v/>
      </c>
      <c r="B288" s="7" t="str">
        <f t="shared" si="37"/>
        <v/>
      </c>
      <c r="C288" s="7" t="str">
        <f t="shared" si="38"/>
        <v/>
      </c>
      <c r="D288" s="7" t="str">
        <f t="shared" si="39"/>
        <v/>
      </c>
      <c r="E288" s="8"/>
      <c r="F288" s="8"/>
      <c r="G288" s="8"/>
      <c r="H288" s="9"/>
      <c r="I288" s="10"/>
      <c r="J288" s="9"/>
      <c r="K288" s="11" t="str">
        <f>IF($J288="","",IFERROR(VLOOKUP($J288,Listas!$F$4:$G$10,2,FALSE),""))</f>
        <v/>
      </c>
      <c r="L288" s="9"/>
      <c r="M288" s="12"/>
      <c r="N288" s="13"/>
      <c r="O288" s="14" t="str">
        <f t="shared" si="40"/>
        <v/>
      </c>
      <c r="P288" s="13"/>
      <c r="Q288" s="14" t="str">
        <f t="shared" si="41"/>
        <v/>
      </c>
      <c r="R288" s="14" t="str">
        <f t="shared" si="42"/>
        <v/>
      </c>
      <c r="S288" s="9"/>
      <c r="T288" s="12"/>
      <c r="U288" s="8"/>
      <c r="V288" s="9"/>
      <c r="W288" s="14" t="str">
        <f t="shared" si="43"/>
        <v/>
      </c>
      <c r="X288" s="7">
        <f t="shared" ca="1" si="44"/>
        <v>0</v>
      </c>
      <c r="Y288" s="9"/>
    </row>
    <row r="289" spans="1:25" x14ac:dyDescent="0.3">
      <c r="A289" s="7" t="str">
        <f t="shared" si="36"/>
        <v/>
      </c>
      <c r="B289" s="7" t="str">
        <f t="shared" si="37"/>
        <v/>
      </c>
      <c r="C289" s="7" t="str">
        <f t="shared" si="38"/>
        <v/>
      </c>
      <c r="D289" s="7" t="str">
        <f t="shared" si="39"/>
        <v/>
      </c>
      <c r="E289" s="8"/>
      <c r="F289" s="8"/>
      <c r="G289" s="8"/>
      <c r="H289" s="9"/>
      <c r="I289" s="10"/>
      <c r="J289" s="9"/>
      <c r="K289" s="11" t="str">
        <f>IF($J289="","",IFERROR(VLOOKUP($J289,Listas!$F$4:$G$10,2,FALSE),""))</f>
        <v/>
      </c>
      <c r="L289" s="9"/>
      <c r="M289" s="12"/>
      <c r="N289" s="13"/>
      <c r="O289" s="14" t="str">
        <f t="shared" si="40"/>
        <v/>
      </c>
      <c r="P289" s="13"/>
      <c r="Q289" s="14" t="str">
        <f t="shared" si="41"/>
        <v/>
      </c>
      <c r="R289" s="14" t="str">
        <f t="shared" si="42"/>
        <v/>
      </c>
      <c r="S289" s="9"/>
      <c r="T289" s="12"/>
      <c r="U289" s="8"/>
      <c r="V289" s="9"/>
      <c r="W289" s="14" t="str">
        <f t="shared" si="43"/>
        <v/>
      </c>
      <c r="X289" s="7">
        <f t="shared" ca="1" si="44"/>
        <v>0</v>
      </c>
      <c r="Y289" s="9"/>
    </row>
    <row r="290" spans="1:25" x14ac:dyDescent="0.3">
      <c r="A290" s="7" t="str">
        <f t="shared" si="36"/>
        <v/>
      </c>
      <c r="B290" s="7" t="str">
        <f t="shared" si="37"/>
        <v/>
      </c>
      <c r="C290" s="7" t="str">
        <f t="shared" si="38"/>
        <v/>
      </c>
      <c r="D290" s="7" t="str">
        <f t="shared" si="39"/>
        <v/>
      </c>
      <c r="E290" s="8"/>
      <c r="F290" s="8"/>
      <c r="G290" s="8"/>
      <c r="H290" s="9"/>
      <c r="I290" s="10"/>
      <c r="J290" s="9"/>
      <c r="K290" s="11" t="str">
        <f>IF($J290="","",IFERROR(VLOOKUP($J290,Listas!$F$4:$G$10,2,FALSE),""))</f>
        <v/>
      </c>
      <c r="L290" s="9"/>
      <c r="M290" s="12"/>
      <c r="N290" s="13"/>
      <c r="O290" s="14" t="str">
        <f t="shared" si="40"/>
        <v/>
      </c>
      <c r="P290" s="13"/>
      <c r="Q290" s="14" t="str">
        <f t="shared" si="41"/>
        <v/>
      </c>
      <c r="R290" s="14" t="str">
        <f t="shared" si="42"/>
        <v/>
      </c>
      <c r="S290" s="9"/>
      <c r="T290" s="12"/>
      <c r="U290" s="8"/>
      <c r="V290" s="9"/>
      <c r="W290" s="14" t="str">
        <f t="shared" si="43"/>
        <v/>
      </c>
      <c r="X290" s="7">
        <f t="shared" ca="1" si="44"/>
        <v>0</v>
      </c>
      <c r="Y290" s="9"/>
    </row>
    <row r="291" spans="1:25" x14ac:dyDescent="0.3">
      <c r="A291" s="7" t="str">
        <f t="shared" si="36"/>
        <v/>
      </c>
      <c r="B291" s="7" t="str">
        <f t="shared" si="37"/>
        <v/>
      </c>
      <c r="C291" s="7" t="str">
        <f t="shared" si="38"/>
        <v/>
      </c>
      <c r="D291" s="7" t="str">
        <f t="shared" si="39"/>
        <v/>
      </c>
      <c r="E291" s="8"/>
      <c r="F291" s="8"/>
      <c r="G291" s="8"/>
      <c r="H291" s="9"/>
      <c r="I291" s="10"/>
      <c r="J291" s="9"/>
      <c r="K291" s="11" t="str">
        <f>IF($J291="","",IFERROR(VLOOKUP($J291,Listas!$F$4:$G$10,2,FALSE),""))</f>
        <v/>
      </c>
      <c r="L291" s="9"/>
      <c r="M291" s="12"/>
      <c r="N291" s="13"/>
      <c r="O291" s="14" t="str">
        <f t="shared" si="40"/>
        <v/>
      </c>
      <c r="P291" s="13"/>
      <c r="Q291" s="14" t="str">
        <f t="shared" si="41"/>
        <v/>
      </c>
      <c r="R291" s="14" t="str">
        <f t="shared" si="42"/>
        <v/>
      </c>
      <c r="S291" s="9"/>
      <c r="T291" s="12"/>
      <c r="U291" s="8"/>
      <c r="V291" s="9"/>
      <c r="W291" s="14" t="str">
        <f t="shared" si="43"/>
        <v/>
      </c>
      <c r="X291" s="7">
        <f t="shared" ca="1" si="44"/>
        <v>0</v>
      </c>
      <c r="Y291" s="9"/>
    </row>
    <row r="292" spans="1:25" x14ac:dyDescent="0.3">
      <c r="A292" s="7" t="str">
        <f t="shared" si="36"/>
        <v/>
      </c>
      <c r="B292" s="7" t="str">
        <f t="shared" si="37"/>
        <v/>
      </c>
      <c r="C292" s="7" t="str">
        <f t="shared" si="38"/>
        <v/>
      </c>
      <c r="D292" s="7" t="str">
        <f t="shared" si="39"/>
        <v/>
      </c>
      <c r="E292" s="8"/>
      <c r="F292" s="8"/>
      <c r="G292" s="8"/>
      <c r="H292" s="9"/>
      <c r="I292" s="10"/>
      <c r="J292" s="9"/>
      <c r="K292" s="11" t="str">
        <f>IF($J292="","",IFERROR(VLOOKUP($J292,Listas!$F$4:$G$10,2,FALSE),""))</f>
        <v/>
      </c>
      <c r="L292" s="9"/>
      <c r="M292" s="12"/>
      <c r="N292" s="13"/>
      <c r="O292" s="14" t="str">
        <f t="shared" si="40"/>
        <v/>
      </c>
      <c r="P292" s="13"/>
      <c r="Q292" s="14" t="str">
        <f t="shared" si="41"/>
        <v/>
      </c>
      <c r="R292" s="14" t="str">
        <f t="shared" si="42"/>
        <v/>
      </c>
      <c r="S292" s="9"/>
      <c r="T292" s="12"/>
      <c r="U292" s="8"/>
      <c r="V292" s="9"/>
      <c r="W292" s="14" t="str">
        <f t="shared" si="43"/>
        <v/>
      </c>
      <c r="X292" s="7">
        <f t="shared" ca="1" si="44"/>
        <v>0</v>
      </c>
      <c r="Y292" s="9"/>
    </row>
    <row r="293" spans="1:25" x14ac:dyDescent="0.3">
      <c r="A293" s="7" t="str">
        <f t="shared" si="36"/>
        <v/>
      </c>
      <c r="B293" s="7" t="str">
        <f t="shared" si="37"/>
        <v/>
      </c>
      <c r="C293" s="7" t="str">
        <f t="shared" si="38"/>
        <v/>
      </c>
      <c r="D293" s="7" t="str">
        <f t="shared" si="39"/>
        <v/>
      </c>
      <c r="E293" s="8"/>
      <c r="F293" s="8"/>
      <c r="G293" s="8"/>
      <c r="H293" s="9"/>
      <c r="I293" s="10"/>
      <c r="J293" s="9"/>
      <c r="K293" s="11" t="str">
        <f>IF($J293="","",IFERROR(VLOOKUP($J293,Listas!$F$4:$G$10,2,FALSE),""))</f>
        <v/>
      </c>
      <c r="L293" s="9"/>
      <c r="M293" s="12"/>
      <c r="N293" s="13"/>
      <c r="O293" s="14" t="str">
        <f t="shared" si="40"/>
        <v/>
      </c>
      <c r="P293" s="13"/>
      <c r="Q293" s="14" t="str">
        <f t="shared" si="41"/>
        <v/>
      </c>
      <c r="R293" s="14" t="str">
        <f t="shared" si="42"/>
        <v/>
      </c>
      <c r="S293" s="9"/>
      <c r="T293" s="12"/>
      <c r="U293" s="8"/>
      <c r="V293" s="9"/>
      <c r="W293" s="14" t="str">
        <f t="shared" si="43"/>
        <v/>
      </c>
      <c r="X293" s="7">
        <f t="shared" ca="1" si="44"/>
        <v>0</v>
      </c>
      <c r="Y293" s="9"/>
    </row>
    <row r="294" spans="1:25" x14ac:dyDescent="0.3">
      <c r="A294" s="7" t="str">
        <f t="shared" si="36"/>
        <v/>
      </c>
      <c r="B294" s="7" t="str">
        <f t="shared" si="37"/>
        <v/>
      </c>
      <c r="C294" s="7" t="str">
        <f t="shared" si="38"/>
        <v/>
      </c>
      <c r="D294" s="7" t="str">
        <f t="shared" si="39"/>
        <v/>
      </c>
      <c r="E294" s="8"/>
      <c r="F294" s="8"/>
      <c r="G294" s="8"/>
      <c r="H294" s="9"/>
      <c r="I294" s="10"/>
      <c r="J294" s="9"/>
      <c r="K294" s="11" t="str">
        <f>IF($J294="","",IFERROR(VLOOKUP($J294,Listas!$F$4:$G$10,2,FALSE),""))</f>
        <v/>
      </c>
      <c r="L294" s="9"/>
      <c r="M294" s="12"/>
      <c r="N294" s="13"/>
      <c r="O294" s="14" t="str">
        <f t="shared" si="40"/>
        <v/>
      </c>
      <c r="P294" s="13"/>
      <c r="Q294" s="14" t="str">
        <f t="shared" si="41"/>
        <v/>
      </c>
      <c r="R294" s="14" t="str">
        <f t="shared" si="42"/>
        <v/>
      </c>
      <c r="S294" s="9"/>
      <c r="T294" s="12"/>
      <c r="U294" s="8"/>
      <c r="V294" s="9"/>
      <c r="W294" s="14" t="str">
        <f t="shared" si="43"/>
        <v/>
      </c>
      <c r="X294" s="7">
        <f t="shared" ca="1" si="44"/>
        <v>0</v>
      </c>
      <c r="Y294" s="9"/>
    </row>
    <row r="295" spans="1:25" x14ac:dyDescent="0.3">
      <c r="A295" s="7" t="str">
        <f t="shared" si="36"/>
        <v/>
      </c>
      <c r="B295" s="7" t="str">
        <f t="shared" si="37"/>
        <v/>
      </c>
      <c r="C295" s="7" t="str">
        <f t="shared" si="38"/>
        <v/>
      </c>
      <c r="D295" s="7" t="str">
        <f t="shared" si="39"/>
        <v/>
      </c>
      <c r="E295" s="8"/>
      <c r="F295" s="8"/>
      <c r="G295" s="8"/>
      <c r="H295" s="9"/>
      <c r="I295" s="10"/>
      <c r="J295" s="9"/>
      <c r="K295" s="11" t="str">
        <f>IF($J295="","",IFERROR(VLOOKUP($J295,Listas!$F$4:$G$10,2,FALSE),""))</f>
        <v/>
      </c>
      <c r="L295" s="9"/>
      <c r="M295" s="12"/>
      <c r="N295" s="13"/>
      <c r="O295" s="14" t="str">
        <f t="shared" si="40"/>
        <v/>
      </c>
      <c r="P295" s="13"/>
      <c r="Q295" s="14" t="str">
        <f t="shared" si="41"/>
        <v/>
      </c>
      <c r="R295" s="14" t="str">
        <f t="shared" si="42"/>
        <v/>
      </c>
      <c r="S295" s="9"/>
      <c r="T295" s="12"/>
      <c r="U295" s="8"/>
      <c r="V295" s="9"/>
      <c r="W295" s="14" t="str">
        <f t="shared" si="43"/>
        <v/>
      </c>
      <c r="X295" s="7">
        <f t="shared" ca="1" si="44"/>
        <v>0</v>
      </c>
      <c r="Y295" s="9"/>
    </row>
    <row r="296" spans="1:25" x14ac:dyDescent="0.3">
      <c r="A296" s="7" t="str">
        <f t="shared" si="36"/>
        <v/>
      </c>
      <c r="B296" s="7" t="str">
        <f t="shared" si="37"/>
        <v/>
      </c>
      <c r="C296" s="7" t="str">
        <f t="shared" si="38"/>
        <v/>
      </c>
      <c r="D296" s="7" t="str">
        <f t="shared" si="39"/>
        <v/>
      </c>
      <c r="E296" s="8"/>
      <c r="F296" s="8"/>
      <c r="G296" s="8"/>
      <c r="H296" s="9"/>
      <c r="I296" s="10"/>
      <c r="J296" s="9"/>
      <c r="K296" s="11" t="str">
        <f>IF($J296="","",IFERROR(VLOOKUP($J296,Listas!$F$4:$G$10,2,FALSE),""))</f>
        <v/>
      </c>
      <c r="L296" s="9"/>
      <c r="M296" s="12"/>
      <c r="N296" s="13"/>
      <c r="O296" s="14" t="str">
        <f t="shared" si="40"/>
        <v/>
      </c>
      <c r="P296" s="13"/>
      <c r="Q296" s="14" t="str">
        <f t="shared" si="41"/>
        <v/>
      </c>
      <c r="R296" s="14" t="str">
        <f t="shared" si="42"/>
        <v/>
      </c>
      <c r="S296" s="9"/>
      <c r="T296" s="12"/>
      <c r="U296" s="8"/>
      <c r="V296" s="9"/>
      <c r="W296" s="14" t="str">
        <f t="shared" si="43"/>
        <v/>
      </c>
      <c r="X296" s="7">
        <f t="shared" ca="1" si="44"/>
        <v>0</v>
      </c>
      <c r="Y296" s="9"/>
    </row>
    <row r="297" spans="1:25" x14ac:dyDescent="0.3">
      <c r="A297" s="7" t="str">
        <f t="shared" si="36"/>
        <v/>
      </c>
      <c r="B297" s="7" t="str">
        <f t="shared" si="37"/>
        <v/>
      </c>
      <c r="C297" s="7" t="str">
        <f t="shared" si="38"/>
        <v/>
      </c>
      <c r="D297" s="7" t="str">
        <f t="shared" si="39"/>
        <v/>
      </c>
      <c r="E297" s="8"/>
      <c r="F297" s="8"/>
      <c r="G297" s="8"/>
      <c r="H297" s="9"/>
      <c r="I297" s="10"/>
      <c r="J297" s="9"/>
      <c r="K297" s="11" t="str">
        <f>IF($J297="","",IFERROR(VLOOKUP($J297,Listas!$F$4:$G$10,2,FALSE),""))</f>
        <v/>
      </c>
      <c r="L297" s="9"/>
      <c r="M297" s="12"/>
      <c r="N297" s="13"/>
      <c r="O297" s="14" t="str">
        <f t="shared" si="40"/>
        <v/>
      </c>
      <c r="P297" s="13"/>
      <c r="Q297" s="14" t="str">
        <f t="shared" si="41"/>
        <v/>
      </c>
      <c r="R297" s="14" t="str">
        <f t="shared" si="42"/>
        <v/>
      </c>
      <c r="S297" s="9"/>
      <c r="T297" s="12"/>
      <c r="U297" s="8"/>
      <c r="V297" s="9"/>
      <c r="W297" s="14" t="str">
        <f t="shared" si="43"/>
        <v/>
      </c>
      <c r="X297" s="7">
        <f t="shared" ca="1" si="44"/>
        <v>0</v>
      </c>
      <c r="Y297" s="9"/>
    </row>
    <row r="298" spans="1:25" x14ac:dyDescent="0.3">
      <c r="A298" s="7" t="str">
        <f t="shared" si="36"/>
        <v/>
      </c>
      <c r="B298" s="7" t="str">
        <f t="shared" si="37"/>
        <v/>
      </c>
      <c r="C298" s="7" t="str">
        <f t="shared" si="38"/>
        <v/>
      </c>
      <c r="D298" s="7" t="str">
        <f t="shared" si="39"/>
        <v/>
      </c>
      <c r="E298" s="8"/>
      <c r="F298" s="8"/>
      <c r="G298" s="8"/>
      <c r="H298" s="9"/>
      <c r="I298" s="10"/>
      <c r="J298" s="9"/>
      <c r="K298" s="11" t="str">
        <f>IF($J298="","",IFERROR(VLOOKUP($J298,Listas!$F$4:$G$10,2,FALSE),""))</f>
        <v/>
      </c>
      <c r="L298" s="9"/>
      <c r="M298" s="12"/>
      <c r="N298" s="13"/>
      <c r="O298" s="14" t="str">
        <f t="shared" si="40"/>
        <v/>
      </c>
      <c r="P298" s="13"/>
      <c r="Q298" s="14" t="str">
        <f t="shared" si="41"/>
        <v/>
      </c>
      <c r="R298" s="14" t="str">
        <f t="shared" si="42"/>
        <v/>
      </c>
      <c r="S298" s="9"/>
      <c r="T298" s="12"/>
      <c r="U298" s="8"/>
      <c r="V298" s="9"/>
      <c r="W298" s="14" t="str">
        <f t="shared" si="43"/>
        <v/>
      </c>
      <c r="X298" s="7">
        <f t="shared" ca="1" si="44"/>
        <v>0</v>
      </c>
      <c r="Y298" s="9"/>
    </row>
    <row r="299" spans="1:25" x14ac:dyDescent="0.3">
      <c r="A299" s="7" t="str">
        <f t="shared" si="36"/>
        <v/>
      </c>
      <c r="B299" s="7" t="str">
        <f t="shared" si="37"/>
        <v/>
      </c>
      <c r="C299" s="7" t="str">
        <f t="shared" si="38"/>
        <v/>
      </c>
      <c r="D299" s="7" t="str">
        <f t="shared" si="39"/>
        <v/>
      </c>
      <c r="E299" s="8"/>
      <c r="F299" s="8"/>
      <c r="G299" s="8"/>
      <c r="H299" s="9"/>
      <c r="I299" s="10"/>
      <c r="J299" s="9"/>
      <c r="K299" s="11" t="str">
        <f>IF($J299="","",IFERROR(VLOOKUP($J299,Listas!$F$4:$G$10,2,FALSE),""))</f>
        <v/>
      </c>
      <c r="L299" s="9"/>
      <c r="M299" s="12"/>
      <c r="N299" s="13"/>
      <c r="O299" s="14" t="str">
        <f t="shared" si="40"/>
        <v/>
      </c>
      <c r="P299" s="13"/>
      <c r="Q299" s="14" t="str">
        <f t="shared" si="41"/>
        <v/>
      </c>
      <c r="R299" s="14" t="str">
        <f t="shared" si="42"/>
        <v/>
      </c>
      <c r="S299" s="9"/>
      <c r="T299" s="12"/>
      <c r="U299" s="8"/>
      <c r="V299" s="9"/>
      <c r="W299" s="14" t="str">
        <f t="shared" si="43"/>
        <v/>
      </c>
      <c r="X299" s="7">
        <f t="shared" ca="1" si="44"/>
        <v>0</v>
      </c>
      <c r="Y299" s="9"/>
    </row>
    <row r="300" spans="1:25" x14ac:dyDescent="0.3">
      <c r="A300" s="7" t="str">
        <f t="shared" si="36"/>
        <v/>
      </c>
      <c r="B300" s="7" t="str">
        <f t="shared" si="37"/>
        <v/>
      </c>
      <c r="C300" s="7" t="str">
        <f t="shared" si="38"/>
        <v/>
      </c>
      <c r="D300" s="7" t="str">
        <f t="shared" si="39"/>
        <v/>
      </c>
      <c r="E300" s="8"/>
      <c r="F300" s="8"/>
      <c r="G300" s="8"/>
      <c r="H300" s="9"/>
      <c r="I300" s="10"/>
      <c r="J300" s="9"/>
      <c r="K300" s="11" t="str">
        <f>IF($J300="","",IFERROR(VLOOKUP($J300,Listas!$F$4:$G$10,2,FALSE),""))</f>
        <v/>
      </c>
      <c r="L300" s="9"/>
      <c r="M300" s="12"/>
      <c r="N300" s="13"/>
      <c r="O300" s="14" t="str">
        <f t="shared" si="40"/>
        <v/>
      </c>
      <c r="P300" s="13"/>
      <c r="Q300" s="14" t="str">
        <f t="shared" si="41"/>
        <v/>
      </c>
      <c r="R300" s="14" t="str">
        <f t="shared" si="42"/>
        <v/>
      </c>
      <c r="S300" s="9"/>
      <c r="T300" s="12"/>
      <c r="U300" s="8"/>
      <c r="V300" s="9"/>
      <c r="W300" s="14" t="str">
        <f t="shared" si="43"/>
        <v/>
      </c>
      <c r="X300" s="7">
        <f t="shared" ca="1" si="44"/>
        <v>0</v>
      </c>
      <c r="Y300" s="9"/>
    </row>
    <row r="301" spans="1:25" x14ac:dyDescent="0.3">
      <c r="A301" s="7" t="str">
        <f t="shared" si="36"/>
        <v/>
      </c>
      <c r="B301" s="7" t="str">
        <f t="shared" si="37"/>
        <v/>
      </c>
      <c r="C301" s="7" t="str">
        <f t="shared" si="38"/>
        <v/>
      </c>
      <c r="D301" s="7" t="str">
        <f t="shared" si="39"/>
        <v/>
      </c>
      <c r="E301" s="8"/>
      <c r="F301" s="8"/>
      <c r="G301" s="8"/>
      <c r="H301" s="9"/>
      <c r="I301" s="10"/>
      <c r="J301" s="9"/>
      <c r="K301" s="11" t="str">
        <f>IF($J301="","",IFERROR(VLOOKUP($J301,Listas!$F$4:$G$10,2,FALSE),""))</f>
        <v/>
      </c>
      <c r="L301" s="9"/>
      <c r="M301" s="12"/>
      <c r="N301" s="13"/>
      <c r="O301" s="14" t="str">
        <f t="shared" si="40"/>
        <v/>
      </c>
      <c r="P301" s="13"/>
      <c r="Q301" s="14" t="str">
        <f t="shared" si="41"/>
        <v/>
      </c>
      <c r="R301" s="14" t="str">
        <f t="shared" si="42"/>
        <v/>
      </c>
      <c r="S301" s="9"/>
      <c r="T301" s="12"/>
      <c r="U301" s="8"/>
      <c r="V301" s="9"/>
      <c r="W301" s="14" t="str">
        <f t="shared" si="43"/>
        <v/>
      </c>
      <c r="X301" s="7">
        <f t="shared" ca="1" si="44"/>
        <v>0</v>
      </c>
      <c r="Y301" s="9"/>
    </row>
    <row r="302" spans="1:25" x14ac:dyDescent="0.3">
      <c r="A302" s="7" t="str">
        <f t="shared" si="36"/>
        <v/>
      </c>
      <c r="B302" s="7" t="str">
        <f t="shared" si="37"/>
        <v/>
      </c>
      <c r="C302" s="7" t="str">
        <f t="shared" si="38"/>
        <v/>
      </c>
      <c r="D302" s="7" t="str">
        <f t="shared" si="39"/>
        <v/>
      </c>
      <c r="E302" s="8"/>
      <c r="F302" s="8"/>
      <c r="G302" s="8"/>
      <c r="H302" s="9"/>
      <c r="I302" s="10"/>
      <c r="J302" s="9"/>
      <c r="K302" s="11" t="str">
        <f>IF($J302="","",IFERROR(VLOOKUP($J302,Listas!$F$4:$G$10,2,FALSE),""))</f>
        <v/>
      </c>
      <c r="L302" s="9"/>
      <c r="M302" s="12"/>
      <c r="N302" s="13"/>
      <c r="O302" s="14" t="str">
        <f t="shared" si="40"/>
        <v/>
      </c>
      <c r="P302" s="13"/>
      <c r="Q302" s="14" t="str">
        <f t="shared" si="41"/>
        <v/>
      </c>
      <c r="R302" s="14" t="str">
        <f t="shared" si="42"/>
        <v/>
      </c>
      <c r="S302" s="9"/>
      <c r="T302" s="12"/>
      <c r="U302" s="8"/>
      <c r="V302" s="9"/>
      <c r="W302" s="14" t="str">
        <f t="shared" si="43"/>
        <v/>
      </c>
      <c r="X302" s="7">
        <f t="shared" ca="1" si="44"/>
        <v>0</v>
      </c>
      <c r="Y302" s="9"/>
    </row>
    <row r="303" spans="1:25" x14ac:dyDescent="0.3">
      <c r="A303" s="7" t="str">
        <f t="shared" si="36"/>
        <v/>
      </c>
      <c r="B303" s="7" t="str">
        <f t="shared" si="37"/>
        <v/>
      </c>
      <c r="C303" s="7" t="str">
        <f t="shared" si="38"/>
        <v/>
      </c>
      <c r="D303" s="7" t="str">
        <f t="shared" si="39"/>
        <v/>
      </c>
      <c r="E303" s="8"/>
      <c r="F303" s="8"/>
      <c r="G303" s="8"/>
      <c r="H303" s="9"/>
      <c r="I303" s="10"/>
      <c r="J303" s="9"/>
      <c r="K303" s="11" t="str">
        <f>IF($J303="","",IFERROR(VLOOKUP($J303,Listas!$F$4:$G$10,2,FALSE),""))</f>
        <v/>
      </c>
      <c r="L303" s="9"/>
      <c r="M303" s="12"/>
      <c r="N303" s="13"/>
      <c r="O303" s="14" t="str">
        <f t="shared" si="40"/>
        <v/>
      </c>
      <c r="P303" s="13"/>
      <c r="Q303" s="14" t="str">
        <f t="shared" si="41"/>
        <v/>
      </c>
      <c r="R303" s="14" t="str">
        <f t="shared" si="42"/>
        <v/>
      </c>
      <c r="S303" s="9"/>
      <c r="T303" s="12"/>
      <c r="U303" s="8"/>
      <c r="V303" s="9"/>
      <c r="W303" s="14" t="str">
        <f t="shared" si="43"/>
        <v/>
      </c>
      <c r="X303" s="7">
        <f t="shared" ca="1" si="44"/>
        <v>0</v>
      </c>
      <c r="Y303" s="9"/>
    </row>
    <row r="304" spans="1:25" x14ac:dyDescent="0.3">
      <c r="A304" s="7" t="str">
        <f t="shared" si="36"/>
        <v/>
      </c>
      <c r="B304" s="7" t="str">
        <f t="shared" si="37"/>
        <v/>
      </c>
      <c r="C304" s="7" t="str">
        <f t="shared" si="38"/>
        <v/>
      </c>
      <c r="D304" s="7" t="str">
        <f t="shared" si="39"/>
        <v/>
      </c>
      <c r="E304" s="8"/>
      <c r="F304" s="8"/>
      <c r="G304" s="8"/>
      <c r="H304" s="9"/>
      <c r="I304" s="10"/>
      <c r="J304" s="9"/>
      <c r="K304" s="11" t="str">
        <f>IF($J304="","",IFERROR(VLOOKUP($J304,Listas!$F$4:$G$10,2,FALSE),""))</f>
        <v/>
      </c>
      <c r="L304" s="9"/>
      <c r="M304" s="12"/>
      <c r="N304" s="13"/>
      <c r="O304" s="14" t="str">
        <f t="shared" si="40"/>
        <v/>
      </c>
      <c r="P304" s="13"/>
      <c r="Q304" s="14" t="str">
        <f t="shared" si="41"/>
        <v/>
      </c>
      <c r="R304" s="14" t="str">
        <f t="shared" si="42"/>
        <v/>
      </c>
      <c r="S304" s="9"/>
      <c r="T304" s="12"/>
      <c r="U304" s="8"/>
      <c r="V304" s="9"/>
      <c r="W304" s="14" t="str">
        <f t="shared" si="43"/>
        <v/>
      </c>
      <c r="X304" s="7">
        <f t="shared" ca="1" si="44"/>
        <v>0</v>
      </c>
      <c r="Y304" s="9"/>
    </row>
    <row r="305" spans="1:25" x14ac:dyDescent="0.3">
      <c r="A305" s="7" t="str">
        <f t="shared" si="36"/>
        <v/>
      </c>
      <c r="B305" s="7" t="str">
        <f t="shared" si="37"/>
        <v/>
      </c>
      <c r="C305" s="7" t="str">
        <f t="shared" si="38"/>
        <v/>
      </c>
      <c r="D305" s="7" t="str">
        <f t="shared" si="39"/>
        <v/>
      </c>
      <c r="E305" s="8"/>
      <c r="F305" s="8"/>
      <c r="G305" s="8"/>
      <c r="H305" s="9"/>
      <c r="I305" s="10"/>
      <c r="J305" s="9"/>
      <c r="K305" s="11" t="str">
        <f>IF($J305="","",IFERROR(VLOOKUP($J305,Listas!$F$4:$G$10,2,FALSE),""))</f>
        <v/>
      </c>
      <c r="L305" s="9"/>
      <c r="M305" s="12"/>
      <c r="N305" s="13"/>
      <c r="O305" s="14" t="str">
        <f t="shared" si="40"/>
        <v/>
      </c>
      <c r="P305" s="13"/>
      <c r="Q305" s="14" t="str">
        <f t="shared" si="41"/>
        <v/>
      </c>
      <c r="R305" s="14" t="str">
        <f t="shared" si="42"/>
        <v/>
      </c>
      <c r="S305" s="9"/>
      <c r="T305" s="12"/>
      <c r="U305" s="8"/>
      <c r="V305" s="9"/>
      <c r="W305" s="14" t="str">
        <f t="shared" si="43"/>
        <v/>
      </c>
      <c r="X305" s="7">
        <f t="shared" ca="1" si="44"/>
        <v>0</v>
      </c>
      <c r="Y305" s="9"/>
    </row>
    <row r="306" spans="1:25" x14ac:dyDescent="0.3">
      <c r="A306" s="7" t="str">
        <f t="shared" si="36"/>
        <v/>
      </c>
      <c r="B306" s="7" t="str">
        <f t="shared" si="37"/>
        <v/>
      </c>
      <c r="C306" s="7" t="str">
        <f t="shared" si="38"/>
        <v/>
      </c>
      <c r="D306" s="7" t="str">
        <f t="shared" si="39"/>
        <v/>
      </c>
      <c r="E306" s="8"/>
      <c r="F306" s="8"/>
      <c r="G306" s="8"/>
      <c r="H306" s="9"/>
      <c r="I306" s="10"/>
      <c r="J306" s="9"/>
      <c r="K306" s="11" t="str">
        <f>IF($J306="","",IFERROR(VLOOKUP($J306,Listas!$F$4:$G$10,2,FALSE),""))</f>
        <v/>
      </c>
      <c r="L306" s="9"/>
      <c r="M306" s="12"/>
      <c r="N306" s="13"/>
      <c r="O306" s="14" t="str">
        <f t="shared" si="40"/>
        <v/>
      </c>
      <c r="P306" s="13"/>
      <c r="Q306" s="14" t="str">
        <f t="shared" si="41"/>
        <v/>
      </c>
      <c r="R306" s="14" t="str">
        <f t="shared" si="42"/>
        <v/>
      </c>
      <c r="S306" s="9"/>
      <c r="T306" s="12"/>
      <c r="U306" s="8"/>
      <c r="V306" s="9"/>
      <c r="W306" s="14" t="str">
        <f t="shared" si="43"/>
        <v/>
      </c>
      <c r="X306" s="7">
        <f t="shared" ca="1" si="44"/>
        <v>0</v>
      </c>
      <c r="Y306" s="9"/>
    </row>
    <row r="307" spans="1:25" x14ac:dyDescent="0.3">
      <c r="A307" s="7" t="str">
        <f t="shared" si="36"/>
        <v/>
      </c>
      <c r="B307" s="7" t="str">
        <f t="shared" si="37"/>
        <v/>
      </c>
      <c r="C307" s="7" t="str">
        <f t="shared" si="38"/>
        <v/>
      </c>
      <c r="D307" s="7" t="str">
        <f t="shared" si="39"/>
        <v/>
      </c>
      <c r="E307" s="8"/>
      <c r="F307" s="8"/>
      <c r="G307" s="8"/>
      <c r="H307" s="9"/>
      <c r="I307" s="10"/>
      <c r="J307" s="9"/>
      <c r="K307" s="11" t="str">
        <f>IF($J307="","",IFERROR(VLOOKUP($J307,Listas!$F$4:$G$10,2,FALSE),""))</f>
        <v/>
      </c>
      <c r="L307" s="9"/>
      <c r="M307" s="12"/>
      <c r="N307" s="13"/>
      <c r="O307" s="14" t="str">
        <f t="shared" si="40"/>
        <v/>
      </c>
      <c r="P307" s="13"/>
      <c r="Q307" s="14" t="str">
        <f t="shared" si="41"/>
        <v/>
      </c>
      <c r="R307" s="14" t="str">
        <f t="shared" si="42"/>
        <v/>
      </c>
      <c r="S307" s="9"/>
      <c r="T307" s="12"/>
      <c r="U307" s="8"/>
      <c r="V307" s="9"/>
      <c r="W307" s="14" t="str">
        <f t="shared" si="43"/>
        <v/>
      </c>
      <c r="X307" s="7">
        <f t="shared" ca="1" si="44"/>
        <v>0</v>
      </c>
      <c r="Y307" s="9"/>
    </row>
  </sheetData>
  <mergeCells count="4">
    <mergeCell ref="A3:F3"/>
    <mergeCell ref="G3:L3"/>
    <mergeCell ref="M3:Y3"/>
    <mergeCell ref="A1:Y1"/>
  </mergeCells>
  <conditionalFormatting sqref="A8:Y307">
    <cfRule type="expression" dxfId="5" priority="1">
      <formula>$S8="ANULADA"</formula>
    </cfRule>
    <cfRule type="expression" dxfId="4" priority="2">
      <formula>$S8="COBRADA"</formula>
    </cfRule>
    <cfRule type="expression" dxfId="3" priority="3">
      <formula>AND($S8&lt;&gt;"COBRADA",$S8&lt;&gt;"ANULADA",$W8&gt;0,$G8&lt;TODAY())</formula>
    </cfRule>
  </conditionalFormatting>
  <dataValidations count="6">
    <dataValidation type="list" allowBlank="1" sqref="H8:H307" xr:uid="{00000000-0002-0000-0100-000000000000}">
      <formula1>SeriesEmitidas</formula1>
    </dataValidation>
    <dataValidation type="list" allowBlank="1" sqref="J8:J307" xr:uid="{00000000-0002-0000-0100-000001000000}">
      <formula1>ClientesLista</formula1>
    </dataValidation>
    <dataValidation type="list" allowBlank="1" sqref="N8:N307" xr:uid="{00000000-0002-0000-0100-000002000000}">
      <formula1>TiposIVA</formula1>
    </dataValidation>
    <dataValidation type="list" allowBlank="1" sqref="P8:P307" xr:uid="{00000000-0002-0000-0100-000003000000}">
      <formula1>TiposIRPF</formula1>
    </dataValidation>
    <dataValidation type="list" allowBlank="1" sqref="S8:S307" xr:uid="{00000000-0002-0000-0100-000004000000}">
      <formula1>EstadosCobro</formula1>
    </dataValidation>
    <dataValidation type="list" allowBlank="1" sqref="V8:V307" xr:uid="{00000000-0002-0000-0100-000005000000}">
      <formula1>MetodosPago</formula1>
    </dataValidation>
  </dataValidations>
  <pageMargins left="0.7" right="0.7" top="0.75" bottom="0.75" header="0.3" footer="0.3"/>
  <drawing r:id="rId1"/>
  <legacy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55A11"/>
  </sheetPr>
  <dimension ref="A1:AB307"/>
  <sheetViews>
    <sheetView showGridLines="0" workbookViewId="0"/>
  </sheetViews>
  <sheetFormatPr baseColWidth="10" defaultColWidth="8.88671875" defaultRowHeight="14.4" x14ac:dyDescent="0.3"/>
  <cols>
    <col min="1" max="2" width="10" customWidth="1"/>
    <col min="3" max="3" width="8" customWidth="1"/>
    <col min="4" max="4" width="10" customWidth="1"/>
    <col min="5" max="8" width="13" customWidth="1"/>
    <col min="9" max="9" width="11" customWidth="1"/>
    <col min="10" max="10" width="15" customWidth="1"/>
    <col min="11" max="11" width="28" customWidth="1"/>
    <col min="12" max="12" width="14" customWidth="1"/>
    <col min="13" max="13" width="32" customWidth="1"/>
    <col min="14" max="14" width="14" customWidth="1"/>
    <col min="15" max="15" width="10" customWidth="1"/>
    <col min="16" max="16" width="12" customWidth="1"/>
    <col min="17" max="17" width="15" customWidth="1"/>
    <col min="18" max="18" width="13" customWidth="1"/>
    <col min="19" max="19" width="10" customWidth="1"/>
    <col min="20" max="23" width="14" customWidth="1"/>
    <col min="24" max="24" width="13" customWidth="1"/>
    <col min="25" max="25" width="16" customWidth="1"/>
    <col min="26" max="26" width="14" customWidth="1"/>
    <col min="27" max="27" width="12" customWidth="1"/>
    <col min="28" max="28" width="28" customWidth="1"/>
  </cols>
  <sheetData>
    <row r="1" spans="1:28" ht="28.05" customHeight="1" x14ac:dyDescent="0.3">
      <c r="A1" s="42" t="s">
        <v>101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1"/>
    </row>
    <row r="3" spans="1:28" ht="22.05" customHeight="1" x14ac:dyDescent="0.3">
      <c r="A3" s="41" t="s">
        <v>39</v>
      </c>
      <c r="B3" s="20"/>
      <c r="C3" s="20"/>
      <c r="D3" s="20"/>
      <c r="E3" s="20"/>
      <c r="F3" s="21"/>
      <c r="G3" s="47" t="s">
        <v>40</v>
      </c>
      <c r="H3" s="20"/>
      <c r="I3" s="20"/>
      <c r="J3" s="20"/>
      <c r="K3" s="20"/>
      <c r="L3" s="21"/>
      <c r="M3" s="43" t="s">
        <v>41</v>
      </c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1"/>
    </row>
    <row r="7" spans="1:28" ht="31.95" customHeight="1" x14ac:dyDescent="0.3">
      <c r="A7" s="6" t="s">
        <v>42</v>
      </c>
      <c r="B7" s="6" t="s">
        <v>43</v>
      </c>
      <c r="C7" s="6" t="s">
        <v>44</v>
      </c>
      <c r="D7" s="6" t="s">
        <v>28</v>
      </c>
      <c r="E7" s="6" t="s">
        <v>102</v>
      </c>
      <c r="F7" s="6" t="s">
        <v>46</v>
      </c>
      <c r="G7" s="6" t="s">
        <v>103</v>
      </c>
      <c r="H7" s="6" t="s">
        <v>47</v>
      </c>
      <c r="I7" s="6" t="s">
        <v>104</v>
      </c>
      <c r="J7" s="6" t="s">
        <v>105</v>
      </c>
      <c r="K7" s="6" t="s">
        <v>106</v>
      </c>
      <c r="L7" s="6" t="s">
        <v>107</v>
      </c>
      <c r="M7" s="6" t="s">
        <v>52</v>
      </c>
      <c r="N7" s="6" t="s">
        <v>53</v>
      </c>
      <c r="O7" s="6" t="s">
        <v>54</v>
      </c>
      <c r="P7" s="6" t="s">
        <v>55</v>
      </c>
      <c r="Q7" s="6" t="s">
        <v>108</v>
      </c>
      <c r="R7" s="6" t="s">
        <v>16</v>
      </c>
      <c r="S7" s="6" t="s">
        <v>56</v>
      </c>
      <c r="T7" s="6" t="s">
        <v>57</v>
      </c>
      <c r="U7" s="6" t="s">
        <v>58</v>
      </c>
      <c r="V7" s="6" t="s">
        <v>109</v>
      </c>
      <c r="W7" s="6" t="s">
        <v>110</v>
      </c>
      <c r="X7" s="6" t="s">
        <v>111</v>
      </c>
      <c r="Y7" s="6" t="s">
        <v>112</v>
      </c>
      <c r="Z7" s="6" t="s">
        <v>63</v>
      </c>
      <c r="AA7" s="6" t="s">
        <v>64</v>
      </c>
      <c r="AB7" s="6" t="s">
        <v>65</v>
      </c>
    </row>
    <row r="8" spans="1:28" x14ac:dyDescent="0.3">
      <c r="A8" s="7">
        <f t="shared" ref="A8:A71" si="0">IF($E8="","",ROW()-7)</f>
        <v>1</v>
      </c>
      <c r="B8" s="7">
        <f t="shared" ref="B8:B71" si="1">IF($E8="","",YEAR($E8))</f>
        <v>2026</v>
      </c>
      <c r="C8" s="7">
        <f t="shared" ref="C8:C71" si="2">IF($E8="","",MONTH($E8))</f>
        <v>1</v>
      </c>
      <c r="D8" s="7">
        <f t="shared" ref="D8:D71" si="3">IF($E8="","",INT((MONTH($E8)-1)/3)+1)</f>
        <v>1</v>
      </c>
      <c r="E8" s="8">
        <v>46028</v>
      </c>
      <c r="F8" s="8">
        <v>46028</v>
      </c>
      <c r="G8" s="8">
        <v>46029</v>
      </c>
      <c r="H8" s="8">
        <v>46058</v>
      </c>
      <c r="I8" s="9" t="s">
        <v>113</v>
      </c>
      <c r="J8" s="9">
        <v>10021</v>
      </c>
      <c r="K8" s="9" t="s">
        <v>114</v>
      </c>
      <c r="L8" s="11" t="str">
        <f>IF($K8="","",IFERROR(VLOOKUP($K8,Listas!$I$4:$J$11,2,FALSE),""))</f>
        <v>B21943088</v>
      </c>
      <c r="M8" s="9" t="s">
        <v>115</v>
      </c>
      <c r="N8" s="12">
        <v>220</v>
      </c>
      <c r="O8" s="13">
        <v>0.21</v>
      </c>
      <c r="P8" s="14">
        <f t="shared" ref="P8:P71" si="4">IF($N8="","",ROUND($N8*$O8,2))</f>
        <v>46.2</v>
      </c>
      <c r="Q8" s="13">
        <v>1</v>
      </c>
      <c r="R8" s="14">
        <f t="shared" ref="R8:R71" si="5">IF($P8="","",ROUND($P8*$Q8,2))</f>
        <v>46.2</v>
      </c>
      <c r="S8" s="13">
        <v>0</v>
      </c>
      <c r="T8" s="14">
        <f t="shared" ref="T8:T71" si="6">IF($N8="","",ROUND($N8*$S8,2))</f>
        <v>0</v>
      </c>
      <c r="U8" s="14">
        <f t="shared" ref="U8:U71" si="7">IF($N8="","",ROUND($N8+$P8-$T8,2))</f>
        <v>266.2</v>
      </c>
      <c r="V8" s="9" t="s">
        <v>116</v>
      </c>
      <c r="W8" s="12">
        <v>266.2</v>
      </c>
      <c r="X8" s="8">
        <v>46052</v>
      </c>
      <c r="Y8" s="9" t="s">
        <v>70</v>
      </c>
      <c r="Z8" s="14">
        <f t="shared" ref="Z8:Z71" si="8">IF($V8="ANULADA",0,IF($U8="","",MAX($U8-IF($W8="",0,$W8),0)))</f>
        <v>0</v>
      </c>
      <c r="AA8" s="11">
        <f t="shared" ref="AA8:AA71" ca="1" si="9">IF(AND($V8&lt;&gt;"PAGADA",$V8&lt;&gt;"ANULADA",$H8&lt;&gt;"",TODAY()&gt;$H8,$Z8&gt;0),TODAY()-$H8,0)</f>
        <v>0</v>
      </c>
      <c r="AB8" s="9" t="s">
        <v>117</v>
      </c>
    </row>
    <row r="9" spans="1:28" x14ac:dyDescent="0.3">
      <c r="A9" s="7">
        <f t="shared" si="0"/>
        <v>2</v>
      </c>
      <c r="B9" s="7">
        <f t="shared" si="1"/>
        <v>2026</v>
      </c>
      <c r="C9" s="7">
        <f t="shared" si="2"/>
        <v>1</v>
      </c>
      <c r="D9" s="7">
        <f t="shared" si="3"/>
        <v>1</v>
      </c>
      <c r="E9" s="8">
        <v>46039</v>
      </c>
      <c r="F9" s="8">
        <v>46039</v>
      </c>
      <c r="G9" s="8">
        <v>46039</v>
      </c>
      <c r="H9" s="8">
        <v>46069</v>
      </c>
      <c r="I9" s="9" t="s">
        <v>118</v>
      </c>
      <c r="J9" s="9">
        <v>4421</v>
      </c>
      <c r="K9" s="9" t="s">
        <v>119</v>
      </c>
      <c r="L9" s="11" t="str">
        <f>IF($K9="","",IFERROR(VLOOKUP($K9,Listas!$I$4:$J$11,2,FALSE),""))</f>
        <v>B67190452</v>
      </c>
      <c r="M9" s="9" t="s">
        <v>120</v>
      </c>
      <c r="N9" s="12">
        <v>180</v>
      </c>
      <c r="O9" s="13">
        <v>0.21</v>
      </c>
      <c r="P9" s="14">
        <f t="shared" si="4"/>
        <v>37.799999999999997</v>
      </c>
      <c r="Q9" s="13">
        <v>0.5</v>
      </c>
      <c r="R9" s="14">
        <f t="shared" si="5"/>
        <v>18.899999999999999</v>
      </c>
      <c r="S9" s="13">
        <v>0</v>
      </c>
      <c r="T9" s="14">
        <f t="shared" si="6"/>
        <v>0</v>
      </c>
      <c r="U9" s="14">
        <f t="shared" si="7"/>
        <v>217.8</v>
      </c>
      <c r="V9" s="9" t="s">
        <v>116</v>
      </c>
      <c r="W9" s="12">
        <v>217.8</v>
      </c>
      <c r="X9" s="8">
        <v>46054</v>
      </c>
      <c r="Y9" s="9" t="s">
        <v>75</v>
      </c>
      <c r="Z9" s="14">
        <f t="shared" si="8"/>
        <v>0</v>
      </c>
      <c r="AA9" s="11">
        <f t="shared" ca="1" si="9"/>
        <v>0</v>
      </c>
      <c r="AB9" s="9" t="s">
        <v>121</v>
      </c>
    </row>
    <row r="10" spans="1:28" x14ac:dyDescent="0.3">
      <c r="A10" s="7">
        <f t="shared" si="0"/>
        <v>3</v>
      </c>
      <c r="B10" s="7">
        <f t="shared" si="1"/>
        <v>2026</v>
      </c>
      <c r="C10" s="7">
        <f t="shared" si="2"/>
        <v>1</v>
      </c>
      <c r="D10" s="7">
        <f t="shared" si="3"/>
        <v>1</v>
      </c>
      <c r="E10" s="8">
        <v>46051</v>
      </c>
      <c r="F10" s="8">
        <v>46051</v>
      </c>
      <c r="G10" s="8">
        <v>46052</v>
      </c>
      <c r="H10" s="8">
        <v>46081</v>
      </c>
      <c r="I10" s="9" t="s">
        <v>122</v>
      </c>
      <c r="J10" s="9">
        <v>905</v>
      </c>
      <c r="K10" s="9" t="s">
        <v>123</v>
      </c>
      <c r="L10" s="11" t="str">
        <f>IF($K10="","",IFERROR(VLOOKUP($K10,Listas!$I$4:$J$11,2,FALSE),""))</f>
        <v>A08567931</v>
      </c>
      <c r="M10" s="9" t="s">
        <v>124</v>
      </c>
      <c r="N10" s="12">
        <v>64</v>
      </c>
      <c r="O10" s="13">
        <v>0.21</v>
      </c>
      <c r="P10" s="14">
        <f t="shared" si="4"/>
        <v>13.44</v>
      </c>
      <c r="Q10" s="13">
        <v>1</v>
      </c>
      <c r="R10" s="14">
        <f t="shared" si="5"/>
        <v>13.44</v>
      </c>
      <c r="S10" s="13">
        <v>0</v>
      </c>
      <c r="T10" s="14">
        <f t="shared" si="6"/>
        <v>0</v>
      </c>
      <c r="U10" s="14">
        <f t="shared" si="7"/>
        <v>77.44</v>
      </c>
      <c r="V10" s="9" t="s">
        <v>116</v>
      </c>
      <c r="W10" s="12">
        <v>77.44</v>
      </c>
      <c r="X10" s="8">
        <v>46056</v>
      </c>
      <c r="Y10" s="9" t="s">
        <v>125</v>
      </c>
      <c r="Z10" s="14">
        <f t="shared" si="8"/>
        <v>0</v>
      </c>
      <c r="AA10" s="11">
        <f t="shared" ca="1" si="9"/>
        <v>0</v>
      </c>
      <c r="AB10" s="9" t="s">
        <v>126</v>
      </c>
    </row>
    <row r="11" spans="1:28" x14ac:dyDescent="0.3">
      <c r="A11" s="7">
        <f t="shared" si="0"/>
        <v>4</v>
      </c>
      <c r="B11" s="7">
        <f t="shared" si="1"/>
        <v>2026</v>
      </c>
      <c r="C11" s="7">
        <f t="shared" si="2"/>
        <v>2</v>
      </c>
      <c r="D11" s="7">
        <f t="shared" si="3"/>
        <v>1</v>
      </c>
      <c r="E11" s="8">
        <v>46064</v>
      </c>
      <c r="F11" s="8">
        <v>46064</v>
      </c>
      <c r="G11" s="8">
        <v>46065</v>
      </c>
      <c r="H11" s="8">
        <v>46094</v>
      </c>
      <c r="I11" s="9" t="s">
        <v>127</v>
      </c>
      <c r="J11" s="9">
        <v>18</v>
      </c>
      <c r="K11" s="9" t="s">
        <v>128</v>
      </c>
      <c r="L11" s="11" t="str">
        <f>IF($K11="","",IFERROR(VLOOKUP($K11,Listas!$I$4:$J$11,2,FALSE),""))</f>
        <v>12345678Z</v>
      </c>
      <c r="M11" s="9" t="s">
        <v>129</v>
      </c>
      <c r="N11" s="12">
        <v>600</v>
      </c>
      <c r="O11" s="13">
        <v>0.21</v>
      </c>
      <c r="P11" s="14">
        <f t="shared" si="4"/>
        <v>126</v>
      </c>
      <c r="Q11" s="13">
        <v>1</v>
      </c>
      <c r="R11" s="14">
        <f t="shared" si="5"/>
        <v>126</v>
      </c>
      <c r="S11" s="13">
        <v>0.15</v>
      </c>
      <c r="T11" s="14">
        <f t="shared" si="6"/>
        <v>90</v>
      </c>
      <c r="U11" s="14">
        <f t="shared" si="7"/>
        <v>636</v>
      </c>
      <c r="V11" s="9" t="s">
        <v>83</v>
      </c>
      <c r="W11" s="12">
        <v>0</v>
      </c>
      <c r="X11" s="8"/>
      <c r="Y11" s="9" t="s">
        <v>70</v>
      </c>
      <c r="Z11" s="14">
        <f t="shared" si="8"/>
        <v>636</v>
      </c>
      <c r="AA11" s="11">
        <f t="shared" ca="1" si="9"/>
        <v>39</v>
      </c>
      <c r="AB11" s="9" t="s">
        <v>130</v>
      </c>
    </row>
    <row r="12" spans="1:28" x14ac:dyDescent="0.3">
      <c r="A12" s="7">
        <f t="shared" si="0"/>
        <v>5</v>
      </c>
      <c r="B12" s="7">
        <f t="shared" si="1"/>
        <v>2026</v>
      </c>
      <c r="C12" s="7">
        <f t="shared" si="2"/>
        <v>3</v>
      </c>
      <c r="D12" s="7">
        <f t="shared" si="3"/>
        <v>1</v>
      </c>
      <c r="E12" s="8">
        <v>46084</v>
      </c>
      <c r="F12" s="8">
        <v>46084</v>
      </c>
      <c r="G12" s="8">
        <v>46085</v>
      </c>
      <c r="H12" s="8">
        <v>46114</v>
      </c>
      <c r="I12" s="9" t="s">
        <v>131</v>
      </c>
      <c r="J12" s="9">
        <v>731</v>
      </c>
      <c r="K12" s="9" t="s">
        <v>132</v>
      </c>
      <c r="L12" s="11" t="str">
        <f>IF($K12="","",IFERROR(VLOOKUP($K12,Listas!$I$4:$J$11,2,FALSE),""))</f>
        <v>B74891230</v>
      </c>
      <c r="M12" s="9" t="s">
        <v>133</v>
      </c>
      <c r="N12" s="12">
        <v>310</v>
      </c>
      <c r="O12" s="13">
        <v>0.21</v>
      </c>
      <c r="P12" s="14">
        <f t="shared" si="4"/>
        <v>65.099999999999994</v>
      </c>
      <c r="Q12" s="13">
        <v>1</v>
      </c>
      <c r="R12" s="14">
        <f t="shared" si="5"/>
        <v>65.099999999999994</v>
      </c>
      <c r="S12" s="13">
        <v>0</v>
      </c>
      <c r="T12" s="14">
        <f t="shared" si="6"/>
        <v>0</v>
      </c>
      <c r="U12" s="14">
        <f t="shared" si="7"/>
        <v>375.1</v>
      </c>
      <c r="V12" s="9" t="s">
        <v>116</v>
      </c>
      <c r="W12" s="12">
        <v>375.1</v>
      </c>
      <c r="X12" s="8">
        <v>46101</v>
      </c>
      <c r="Y12" s="9" t="s">
        <v>75</v>
      </c>
      <c r="Z12" s="14">
        <f t="shared" si="8"/>
        <v>0</v>
      </c>
      <c r="AA12" s="11">
        <f t="shared" ca="1" si="9"/>
        <v>0</v>
      </c>
      <c r="AB12" s="9" t="s">
        <v>134</v>
      </c>
    </row>
    <row r="13" spans="1:28" x14ac:dyDescent="0.3">
      <c r="A13" s="7">
        <f t="shared" si="0"/>
        <v>6</v>
      </c>
      <c r="B13" s="7">
        <f t="shared" si="1"/>
        <v>2026</v>
      </c>
      <c r="C13" s="7">
        <f t="shared" si="2"/>
        <v>3</v>
      </c>
      <c r="D13" s="7">
        <f t="shared" si="3"/>
        <v>1</v>
      </c>
      <c r="E13" s="8">
        <v>46108</v>
      </c>
      <c r="F13" s="8">
        <v>46108</v>
      </c>
      <c r="G13" s="8">
        <v>46108</v>
      </c>
      <c r="H13" s="8">
        <v>46138</v>
      </c>
      <c r="I13" s="9" t="s">
        <v>135</v>
      </c>
      <c r="J13" s="9">
        <v>5582</v>
      </c>
      <c r="K13" s="9" t="s">
        <v>136</v>
      </c>
      <c r="L13" s="11" t="str">
        <f>IF($K13="","",IFERROR(VLOOKUP($K13,Listas!$I$4:$J$11,2,FALSE),""))</f>
        <v>B55201479</v>
      </c>
      <c r="M13" s="9" t="s">
        <v>137</v>
      </c>
      <c r="N13" s="12">
        <v>79</v>
      </c>
      <c r="O13" s="13">
        <v>0.21</v>
      </c>
      <c r="P13" s="14">
        <f t="shared" si="4"/>
        <v>16.59</v>
      </c>
      <c r="Q13" s="13">
        <v>1</v>
      </c>
      <c r="R13" s="14">
        <f t="shared" si="5"/>
        <v>16.59</v>
      </c>
      <c r="S13" s="13">
        <v>0</v>
      </c>
      <c r="T13" s="14">
        <f t="shared" si="6"/>
        <v>0</v>
      </c>
      <c r="U13" s="14">
        <f t="shared" si="7"/>
        <v>95.59</v>
      </c>
      <c r="V13" s="9" t="s">
        <v>74</v>
      </c>
      <c r="W13" s="12">
        <v>50</v>
      </c>
      <c r="X13" s="8"/>
      <c r="Y13" s="9" t="s">
        <v>88</v>
      </c>
      <c r="Z13" s="14">
        <f t="shared" si="8"/>
        <v>45.59</v>
      </c>
      <c r="AA13" s="11">
        <f t="shared" ca="1" si="9"/>
        <v>0</v>
      </c>
      <c r="AB13" s="9" t="s">
        <v>138</v>
      </c>
    </row>
    <row r="14" spans="1:28" x14ac:dyDescent="0.3">
      <c r="A14" s="7">
        <f t="shared" si="0"/>
        <v>7</v>
      </c>
      <c r="B14" s="7">
        <f t="shared" si="1"/>
        <v>2026</v>
      </c>
      <c r="C14" s="7">
        <f t="shared" si="2"/>
        <v>4</v>
      </c>
      <c r="D14" s="7">
        <f t="shared" si="3"/>
        <v>2</v>
      </c>
      <c r="E14" s="8">
        <v>46121</v>
      </c>
      <c r="F14" s="8">
        <v>46121</v>
      </c>
      <c r="G14" s="8">
        <v>46122</v>
      </c>
      <c r="H14" s="8">
        <v>46151</v>
      </c>
      <c r="I14" s="9" t="s">
        <v>139</v>
      </c>
      <c r="J14" s="9">
        <v>902</v>
      </c>
      <c r="K14" s="9" t="s">
        <v>140</v>
      </c>
      <c r="L14" s="11" t="str">
        <f>IF($K14="","",IFERROR(VLOOKUP($K14,Listas!$I$4:$J$11,2,FALSE),""))</f>
        <v>B63950281</v>
      </c>
      <c r="M14" s="9" t="s">
        <v>141</v>
      </c>
      <c r="N14" s="12">
        <v>420</v>
      </c>
      <c r="O14" s="13">
        <v>0</v>
      </c>
      <c r="P14" s="14">
        <f t="shared" si="4"/>
        <v>0</v>
      </c>
      <c r="Q14" s="13">
        <v>0</v>
      </c>
      <c r="R14" s="14">
        <f t="shared" si="5"/>
        <v>0</v>
      </c>
      <c r="S14" s="13">
        <v>0</v>
      </c>
      <c r="T14" s="14">
        <f t="shared" si="6"/>
        <v>0</v>
      </c>
      <c r="U14" s="14">
        <f t="shared" si="7"/>
        <v>420</v>
      </c>
      <c r="V14" s="9" t="s">
        <v>116</v>
      </c>
      <c r="W14" s="12">
        <v>420</v>
      </c>
      <c r="X14" s="8">
        <v>46127</v>
      </c>
      <c r="Y14" s="9" t="s">
        <v>70</v>
      </c>
      <c r="Z14" s="14">
        <f t="shared" si="8"/>
        <v>0</v>
      </c>
      <c r="AA14" s="11">
        <f t="shared" ca="1" si="9"/>
        <v>0</v>
      </c>
      <c r="AB14" s="9" t="s">
        <v>142</v>
      </c>
    </row>
    <row r="15" spans="1:28" x14ac:dyDescent="0.3">
      <c r="A15" s="7">
        <f t="shared" si="0"/>
        <v>8</v>
      </c>
      <c r="B15" s="7">
        <f t="shared" si="1"/>
        <v>2026</v>
      </c>
      <c r="C15" s="7">
        <f t="shared" si="2"/>
        <v>4</v>
      </c>
      <c r="D15" s="7">
        <f t="shared" si="3"/>
        <v>2</v>
      </c>
      <c r="E15" s="8">
        <v>46134</v>
      </c>
      <c r="F15" s="8">
        <v>46134</v>
      </c>
      <c r="G15" s="8">
        <v>46134</v>
      </c>
      <c r="H15" s="8">
        <v>46164</v>
      </c>
      <c r="I15" s="9" t="s">
        <v>143</v>
      </c>
      <c r="J15" s="9">
        <v>118</v>
      </c>
      <c r="K15" s="9" t="s">
        <v>144</v>
      </c>
      <c r="L15" s="11" t="str">
        <f>IF($K15="","",IFERROR(VLOOKUP($K15,Listas!$I$4:$J$11,2,FALSE),""))</f>
        <v>B31678025</v>
      </c>
      <c r="M15" s="9" t="s">
        <v>145</v>
      </c>
      <c r="N15" s="12">
        <v>295</v>
      </c>
      <c r="O15" s="13">
        <v>0.21</v>
      </c>
      <c r="P15" s="14">
        <f t="shared" si="4"/>
        <v>61.95</v>
      </c>
      <c r="Q15" s="13">
        <v>1</v>
      </c>
      <c r="R15" s="14">
        <f t="shared" si="5"/>
        <v>61.95</v>
      </c>
      <c r="S15" s="13">
        <v>0</v>
      </c>
      <c r="T15" s="14">
        <f t="shared" si="6"/>
        <v>0</v>
      </c>
      <c r="U15" s="14">
        <f t="shared" si="7"/>
        <v>356.95</v>
      </c>
      <c r="V15" s="9" t="s">
        <v>116</v>
      </c>
      <c r="W15" s="12">
        <v>356.95</v>
      </c>
      <c r="X15" s="8">
        <v>46137</v>
      </c>
      <c r="Y15" s="9" t="s">
        <v>70</v>
      </c>
      <c r="Z15" s="14">
        <f t="shared" si="8"/>
        <v>0</v>
      </c>
      <c r="AA15" s="11">
        <f t="shared" ca="1" si="9"/>
        <v>0</v>
      </c>
      <c r="AB15" s="9" t="s">
        <v>146</v>
      </c>
    </row>
    <row r="16" spans="1:28" x14ac:dyDescent="0.3">
      <c r="A16" s="7" t="str">
        <f t="shared" si="0"/>
        <v/>
      </c>
      <c r="B16" s="7" t="str">
        <f t="shared" si="1"/>
        <v/>
      </c>
      <c r="C16" s="7" t="str">
        <f t="shared" si="2"/>
        <v/>
      </c>
      <c r="D16" s="7" t="str">
        <f t="shared" si="3"/>
        <v/>
      </c>
      <c r="E16" s="8"/>
      <c r="F16" s="8"/>
      <c r="G16" s="8"/>
      <c r="H16" s="8"/>
      <c r="I16" s="9"/>
      <c r="J16" s="9"/>
      <c r="K16" s="9"/>
      <c r="L16" s="11" t="str">
        <f>IF($K16="","",IFERROR(VLOOKUP($K16,Listas!$I$4:$J$11,2,FALSE),""))</f>
        <v/>
      </c>
      <c r="M16" s="9"/>
      <c r="N16" s="12"/>
      <c r="O16" s="13"/>
      <c r="P16" s="14" t="str">
        <f t="shared" si="4"/>
        <v/>
      </c>
      <c r="Q16" s="13"/>
      <c r="R16" s="14" t="str">
        <f t="shared" si="5"/>
        <v/>
      </c>
      <c r="S16" s="13"/>
      <c r="T16" s="14" t="str">
        <f t="shared" si="6"/>
        <v/>
      </c>
      <c r="U16" s="14" t="str">
        <f t="shared" si="7"/>
        <v/>
      </c>
      <c r="V16" s="9"/>
      <c r="W16" s="12"/>
      <c r="X16" s="8"/>
      <c r="Y16" s="9"/>
      <c r="Z16" s="14" t="str">
        <f t="shared" si="8"/>
        <v/>
      </c>
      <c r="AA16" s="11">
        <f t="shared" ca="1" si="9"/>
        <v>0</v>
      </c>
      <c r="AB16" s="9"/>
    </row>
    <row r="17" spans="1:28" x14ac:dyDescent="0.3">
      <c r="A17" s="7" t="str">
        <f t="shared" si="0"/>
        <v/>
      </c>
      <c r="B17" s="7" t="str">
        <f t="shared" si="1"/>
        <v/>
      </c>
      <c r="C17" s="7" t="str">
        <f t="shared" si="2"/>
        <v/>
      </c>
      <c r="D17" s="7" t="str">
        <f t="shared" si="3"/>
        <v/>
      </c>
      <c r="E17" s="8"/>
      <c r="F17" s="8"/>
      <c r="G17" s="8"/>
      <c r="H17" s="8"/>
      <c r="I17" s="9"/>
      <c r="J17" s="9"/>
      <c r="K17" s="9"/>
      <c r="L17" s="11" t="str">
        <f>IF($K17="","",IFERROR(VLOOKUP($K17,Listas!$I$4:$J$11,2,FALSE),""))</f>
        <v/>
      </c>
      <c r="M17" s="9"/>
      <c r="N17" s="12"/>
      <c r="O17" s="13"/>
      <c r="P17" s="14" t="str">
        <f t="shared" si="4"/>
        <v/>
      </c>
      <c r="Q17" s="13"/>
      <c r="R17" s="14" t="str">
        <f t="shared" si="5"/>
        <v/>
      </c>
      <c r="S17" s="13"/>
      <c r="T17" s="14" t="str">
        <f t="shared" si="6"/>
        <v/>
      </c>
      <c r="U17" s="14" t="str">
        <f t="shared" si="7"/>
        <v/>
      </c>
      <c r="V17" s="9"/>
      <c r="W17" s="12"/>
      <c r="X17" s="8"/>
      <c r="Y17" s="9"/>
      <c r="Z17" s="14" t="str">
        <f t="shared" si="8"/>
        <v/>
      </c>
      <c r="AA17" s="11">
        <f t="shared" ca="1" si="9"/>
        <v>0</v>
      </c>
      <c r="AB17" s="9"/>
    </row>
    <row r="18" spans="1:28" x14ac:dyDescent="0.3">
      <c r="A18" s="7" t="str">
        <f t="shared" si="0"/>
        <v/>
      </c>
      <c r="B18" s="7" t="str">
        <f t="shared" si="1"/>
        <v/>
      </c>
      <c r="C18" s="7" t="str">
        <f t="shared" si="2"/>
        <v/>
      </c>
      <c r="D18" s="7" t="str">
        <f t="shared" si="3"/>
        <v/>
      </c>
      <c r="E18" s="8"/>
      <c r="F18" s="8"/>
      <c r="G18" s="8"/>
      <c r="H18" s="8"/>
      <c r="I18" s="9"/>
      <c r="J18" s="9"/>
      <c r="K18" s="9"/>
      <c r="L18" s="11" t="str">
        <f>IF($K18="","",IFERROR(VLOOKUP($K18,Listas!$I$4:$J$11,2,FALSE),""))</f>
        <v/>
      </c>
      <c r="M18" s="9"/>
      <c r="N18" s="12"/>
      <c r="O18" s="13"/>
      <c r="P18" s="14" t="str">
        <f t="shared" si="4"/>
        <v/>
      </c>
      <c r="Q18" s="13"/>
      <c r="R18" s="14" t="str">
        <f t="shared" si="5"/>
        <v/>
      </c>
      <c r="S18" s="13"/>
      <c r="T18" s="14" t="str">
        <f t="shared" si="6"/>
        <v/>
      </c>
      <c r="U18" s="14" t="str">
        <f t="shared" si="7"/>
        <v/>
      </c>
      <c r="V18" s="9"/>
      <c r="W18" s="12"/>
      <c r="X18" s="8"/>
      <c r="Y18" s="9"/>
      <c r="Z18" s="14" t="str">
        <f t="shared" si="8"/>
        <v/>
      </c>
      <c r="AA18" s="11">
        <f t="shared" ca="1" si="9"/>
        <v>0</v>
      </c>
      <c r="AB18" s="9"/>
    </row>
    <row r="19" spans="1:28" x14ac:dyDescent="0.3">
      <c r="A19" s="7" t="str">
        <f t="shared" si="0"/>
        <v/>
      </c>
      <c r="B19" s="7" t="str">
        <f t="shared" si="1"/>
        <v/>
      </c>
      <c r="C19" s="7" t="str">
        <f t="shared" si="2"/>
        <v/>
      </c>
      <c r="D19" s="7" t="str">
        <f t="shared" si="3"/>
        <v/>
      </c>
      <c r="E19" s="8"/>
      <c r="F19" s="8"/>
      <c r="G19" s="8"/>
      <c r="H19" s="8"/>
      <c r="I19" s="9"/>
      <c r="J19" s="9"/>
      <c r="K19" s="9"/>
      <c r="L19" s="11" t="str">
        <f>IF($K19="","",IFERROR(VLOOKUP($K19,Listas!$I$4:$J$11,2,FALSE),""))</f>
        <v/>
      </c>
      <c r="M19" s="9"/>
      <c r="N19" s="12"/>
      <c r="O19" s="13"/>
      <c r="P19" s="14" t="str">
        <f t="shared" si="4"/>
        <v/>
      </c>
      <c r="Q19" s="13"/>
      <c r="R19" s="14" t="str">
        <f t="shared" si="5"/>
        <v/>
      </c>
      <c r="S19" s="13"/>
      <c r="T19" s="14" t="str">
        <f t="shared" si="6"/>
        <v/>
      </c>
      <c r="U19" s="14" t="str">
        <f t="shared" si="7"/>
        <v/>
      </c>
      <c r="V19" s="9"/>
      <c r="W19" s="12"/>
      <c r="X19" s="8"/>
      <c r="Y19" s="9"/>
      <c r="Z19" s="14" t="str">
        <f t="shared" si="8"/>
        <v/>
      </c>
      <c r="AA19" s="11">
        <f t="shared" ca="1" si="9"/>
        <v>0</v>
      </c>
      <c r="AB19" s="9"/>
    </row>
    <row r="20" spans="1:28" x14ac:dyDescent="0.3">
      <c r="A20" s="7" t="str">
        <f t="shared" si="0"/>
        <v/>
      </c>
      <c r="B20" s="7" t="str">
        <f t="shared" si="1"/>
        <v/>
      </c>
      <c r="C20" s="7" t="str">
        <f t="shared" si="2"/>
        <v/>
      </c>
      <c r="D20" s="7" t="str">
        <f t="shared" si="3"/>
        <v/>
      </c>
      <c r="E20" s="8"/>
      <c r="F20" s="8"/>
      <c r="G20" s="8"/>
      <c r="H20" s="8"/>
      <c r="I20" s="9"/>
      <c r="J20" s="9"/>
      <c r="K20" s="9"/>
      <c r="L20" s="11" t="str">
        <f>IF($K20="","",IFERROR(VLOOKUP($K20,Listas!$I$4:$J$11,2,FALSE),""))</f>
        <v/>
      </c>
      <c r="M20" s="9"/>
      <c r="N20" s="12"/>
      <c r="O20" s="13"/>
      <c r="P20" s="14" t="str">
        <f t="shared" si="4"/>
        <v/>
      </c>
      <c r="Q20" s="13"/>
      <c r="R20" s="14" t="str">
        <f t="shared" si="5"/>
        <v/>
      </c>
      <c r="S20" s="13"/>
      <c r="T20" s="14" t="str">
        <f t="shared" si="6"/>
        <v/>
      </c>
      <c r="U20" s="14" t="str">
        <f t="shared" si="7"/>
        <v/>
      </c>
      <c r="V20" s="9"/>
      <c r="W20" s="12"/>
      <c r="X20" s="8"/>
      <c r="Y20" s="9"/>
      <c r="Z20" s="14" t="str">
        <f t="shared" si="8"/>
        <v/>
      </c>
      <c r="AA20" s="11">
        <f t="shared" ca="1" si="9"/>
        <v>0</v>
      </c>
      <c r="AB20" s="9"/>
    </row>
    <row r="21" spans="1:28" x14ac:dyDescent="0.3">
      <c r="A21" s="7" t="str">
        <f t="shared" si="0"/>
        <v/>
      </c>
      <c r="B21" s="7" t="str">
        <f t="shared" si="1"/>
        <v/>
      </c>
      <c r="C21" s="7" t="str">
        <f t="shared" si="2"/>
        <v/>
      </c>
      <c r="D21" s="7" t="str">
        <f t="shared" si="3"/>
        <v/>
      </c>
      <c r="E21" s="8"/>
      <c r="F21" s="8"/>
      <c r="G21" s="8"/>
      <c r="H21" s="8"/>
      <c r="I21" s="9"/>
      <c r="J21" s="9"/>
      <c r="K21" s="9"/>
      <c r="L21" s="11" t="str">
        <f>IF($K21="","",IFERROR(VLOOKUP($K21,Listas!$I$4:$J$11,2,FALSE),""))</f>
        <v/>
      </c>
      <c r="M21" s="9"/>
      <c r="N21" s="12"/>
      <c r="O21" s="13"/>
      <c r="P21" s="14" t="str">
        <f t="shared" si="4"/>
        <v/>
      </c>
      <c r="Q21" s="13"/>
      <c r="R21" s="14" t="str">
        <f t="shared" si="5"/>
        <v/>
      </c>
      <c r="S21" s="13"/>
      <c r="T21" s="14" t="str">
        <f t="shared" si="6"/>
        <v/>
      </c>
      <c r="U21" s="14" t="str">
        <f t="shared" si="7"/>
        <v/>
      </c>
      <c r="V21" s="9"/>
      <c r="W21" s="12"/>
      <c r="X21" s="8"/>
      <c r="Y21" s="9"/>
      <c r="Z21" s="14" t="str">
        <f t="shared" si="8"/>
        <v/>
      </c>
      <c r="AA21" s="11">
        <f t="shared" ca="1" si="9"/>
        <v>0</v>
      </c>
      <c r="AB21" s="9"/>
    </row>
    <row r="22" spans="1:28" x14ac:dyDescent="0.3">
      <c r="A22" s="7" t="str">
        <f t="shared" si="0"/>
        <v/>
      </c>
      <c r="B22" s="7" t="str">
        <f t="shared" si="1"/>
        <v/>
      </c>
      <c r="C22" s="7" t="str">
        <f t="shared" si="2"/>
        <v/>
      </c>
      <c r="D22" s="7" t="str">
        <f t="shared" si="3"/>
        <v/>
      </c>
      <c r="E22" s="8"/>
      <c r="F22" s="8"/>
      <c r="G22" s="8"/>
      <c r="H22" s="8"/>
      <c r="I22" s="9"/>
      <c r="J22" s="9"/>
      <c r="K22" s="9"/>
      <c r="L22" s="11" t="str">
        <f>IF($K22="","",IFERROR(VLOOKUP($K22,Listas!$I$4:$J$11,2,FALSE),""))</f>
        <v/>
      </c>
      <c r="M22" s="9"/>
      <c r="N22" s="12"/>
      <c r="O22" s="13"/>
      <c r="P22" s="14" t="str">
        <f t="shared" si="4"/>
        <v/>
      </c>
      <c r="Q22" s="13"/>
      <c r="R22" s="14" t="str">
        <f t="shared" si="5"/>
        <v/>
      </c>
      <c r="S22" s="13"/>
      <c r="T22" s="14" t="str">
        <f t="shared" si="6"/>
        <v/>
      </c>
      <c r="U22" s="14" t="str">
        <f t="shared" si="7"/>
        <v/>
      </c>
      <c r="V22" s="9"/>
      <c r="W22" s="12"/>
      <c r="X22" s="8"/>
      <c r="Y22" s="9"/>
      <c r="Z22" s="14" t="str">
        <f t="shared" si="8"/>
        <v/>
      </c>
      <c r="AA22" s="11">
        <f t="shared" ca="1" si="9"/>
        <v>0</v>
      </c>
      <c r="AB22" s="9"/>
    </row>
    <row r="23" spans="1:28" x14ac:dyDescent="0.3">
      <c r="A23" s="7" t="str">
        <f t="shared" si="0"/>
        <v/>
      </c>
      <c r="B23" s="7" t="str">
        <f t="shared" si="1"/>
        <v/>
      </c>
      <c r="C23" s="7" t="str">
        <f t="shared" si="2"/>
        <v/>
      </c>
      <c r="D23" s="7" t="str">
        <f t="shared" si="3"/>
        <v/>
      </c>
      <c r="E23" s="8"/>
      <c r="F23" s="8"/>
      <c r="G23" s="8"/>
      <c r="H23" s="8"/>
      <c r="I23" s="9"/>
      <c r="J23" s="9"/>
      <c r="K23" s="9"/>
      <c r="L23" s="11" t="str">
        <f>IF($K23="","",IFERROR(VLOOKUP($K23,Listas!$I$4:$J$11,2,FALSE),""))</f>
        <v/>
      </c>
      <c r="M23" s="9"/>
      <c r="N23" s="12"/>
      <c r="O23" s="13"/>
      <c r="P23" s="14" t="str">
        <f t="shared" si="4"/>
        <v/>
      </c>
      <c r="Q23" s="13"/>
      <c r="R23" s="14" t="str">
        <f t="shared" si="5"/>
        <v/>
      </c>
      <c r="S23" s="13"/>
      <c r="T23" s="14" t="str">
        <f t="shared" si="6"/>
        <v/>
      </c>
      <c r="U23" s="14" t="str">
        <f t="shared" si="7"/>
        <v/>
      </c>
      <c r="V23" s="9"/>
      <c r="W23" s="12"/>
      <c r="X23" s="8"/>
      <c r="Y23" s="9"/>
      <c r="Z23" s="14" t="str">
        <f t="shared" si="8"/>
        <v/>
      </c>
      <c r="AA23" s="11">
        <f t="shared" ca="1" si="9"/>
        <v>0</v>
      </c>
      <c r="AB23" s="9"/>
    </row>
    <row r="24" spans="1:28" x14ac:dyDescent="0.3">
      <c r="A24" s="7" t="str">
        <f t="shared" si="0"/>
        <v/>
      </c>
      <c r="B24" s="7" t="str">
        <f t="shared" si="1"/>
        <v/>
      </c>
      <c r="C24" s="7" t="str">
        <f t="shared" si="2"/>
        <v/>
      </c>
      <c r="D24" s="7" t="str">
        <f t="shared" si="3"/>
        <v/>
      </c>
      <c r="E24" s="8"/>
      <c r="F24" s="8"/>
      <c r="G24" s="8"/>
      <c r="H24" s="8"/>
      <c r="I24" s="9"/>
      <c r="J24" s="9"/>
      <c r="K24" s="9"/>
      <c r="L24" s="11" t="str">
        <f>IF($K24="","",IFERROR(VLOOKUP($K24,Listas!$I$4:$J$11,2,FALSE),""))</f>
        <v/>
      </c>
      <c r="M24" s="9"/>
      <c r="N24" s="12"/>
      <c r="O24" s="13"/>
      <c r="P24" s="14" t="str">
        <f t="shared" si="4"/>
        <v/>
      </c>
      <c r="Q24" s="13"/>
      <c r="R24" s="14" t="str">
        <f t="shared" si="5"/>
        <v/>
      </c>
      <c r="S24" s="13"/>
      <c r="T24" s="14" t="str">
        <f t="shared" si="6"/>
        <v/>
      </c>
      <c r="U24" s="14" t="str">
        <f t="shared" si="7"/>
        <v/>
      </c>
      <c r="V24" s="9"/>
      <c r="W24" s="12"/>
      <c r="X24" s="8"/>
      <c r="Y24" s="9"/>
      <c r="Z24" s="14" t="str">
        <f t="shared" si="8"/>
        <v/>
      </c>
      <c r="AA24" s="11">
        <f t="shared" ca="1" si="9"/>
        <v>0</v>
      </c>
      <c r="AB24" s="9"/>
    </row>
    <row r="25" spans="1:28" x14ac:dyDescent="0.3">
      <c r="A25" s="7" t="str">
        <f t="shared" si="0"/>
        <v/>
      </c>
      <c r="B25" s="7" t="str">
        <f t="shared" si="1"/>
        <v/>
      </c>
      <c r="C25" s="7" t="str">
        <f t="shared" si="2"/>
        <v/>
      </c>
      <c r="D25" s="7" t="str">
        <f t="shared" si="3"/>
        <v/>
      </c>
      <c r="E25" s="8"/>
      <c r="F25" s="8"/>
      <c r="G25" s="8"/>
      <c r="H25" s="8"/>
      <c r="I25" s="9"/>
      <c r="J25" s="9"/>
      <c r="K25" s="9"/>
      <c r="L25" s="11" t="str">
        <f>IF($K25="","",IFERROR(VLOOKUP($K25,Listas!$I$4:$J$11,2,FALSE),""))</f>
        <v/>
      </c>
      <c r="M25" s="9"/>
      <c r="N25" s="12"/>
      <c r="O25" s="13"/>
      <c r="P25" s="14" t="str">
        <f t="shared" si="4"/>
        <v/>
      </c>
      <c r="Q25" s="13"/>
      <c r="R25" s="14" t="str">
        <f t="shared" si="5"/>
        <v/>
      </c>
      <c r="S25" s="13"/>
      <c r="T25" s="14" t="str">
        <f t="shared" si="6"/>
        <v/>
      </c>
      <c r="U25" s="14" t="str">
        <f t="shared" si="7"/>
        <v/>
      </c>
      <c r="V25" s="9"/>
      <c r="W25" s="12"/>
      <c r="X25" s="8"/>
      <c r="Y25" s="9"/>
      <c r="Z25" s="14" t="str">
        <f t="shared" si="8"/>
        <v/>
      </c>
      <c r="AA25" s="11">
        <f t="shared" ca="1" si="9"/>
        <v>0</v>
      </c>
      <c r="AB25" s="9"/>
    </row>
    <row r="26" spans="1:28" x14ac:dyDescent="0.3">
      <c r="A26" s="7" t="str">
        <f t="shared" si="0"/>
        <v/>
      </c>
      <c r="B26" s="7" t="str">
        <f t="shared" si="1"/>
        <v/>
      </c>
      <c r="C26" s="7" t="str">
        <f t="shared" si="2"/>
        <v/>
      </c>
      <c r="D26" s="7" t="str">
        <f t="shared" si="3"/>
        <v/>
      </c>
      <c r="E26" s="8"/>
      <c r="F26" s="8"/>
      <c r="G26" s="8"/>
      <c r="H26" s="8"/>
      <c r="I26" s="9"/>
      <c r="J26" s="9"/>
      <c r="K26" s="9"/>
      <c r="L26" s="11" t="str">
        <f>IF($K26="","",IFERROR(VLOOKUP($K26,Listas!$I$4:$J$11,2,FALSE),""))</f>
        <v/>
      </c>
      <c r="M26" s="9"/>
      <c r="N26" s="12"/>
      <c r="O26" s="13"/>
      <c r="P26" s="14" t="str">
        <f t="shared" si="4"/>
        <v/>
      </c>
      <c r="Q26" s="13"/>
      <c r="R26" s="14" t="str">
        <f t="shared" si="5"/>
        <v/>
      </c>
      <c r="S26" s="13"/>
      <c r="T26" s="14" t="str">
        <f t="shared" si="6"/>
        <v/>
      </c>
      <c r="U26" s="14" t="str">
        <f t="shared" si="7"/>
        <v/>
      </c>
      <c r="V26" s="9"/>
      <c r="W26" s="12"/>
      <c r="X26" s="8"/>
      <c r="Y26" s="9"/>
      <c r="Z26" s="14" t="str">
        <f t="shared" si="8"/>
        <v/>
      </c>
      <c r="AA26" s="11">
        <f t="shared" ca="1" si="9"/>
        <v>0</v>
      </c>
      <c r="AB26" s="9"/>
    </row>
    <row r="27" spans="1:28" x14ac:dyDescent="0.3">
      <c r="A27" s="7" t="str">
        <f t="shared" si="0"/>
        <v/>
      </c>
      <c r="B27" s="7" t="str">
        <f t="shared" si="1"/>
        <v/>
      </c>
      <c r="C27" s="7" t="str">
        <f t="shared" si="2"/>
        <v/>
      </c>
      <c r="D27" s="7" t="str">
        <f t="shared" si="3"/>
        <v/>
      </c>
      <c r="E27" s="8"/>
      <c r="F27" s="8"/>
      <c r="G27" s="8"/>
      <c r="H27" s="8"/>
      <c r="I27" s="9"/>
      <c r="J27" s="9"/>
      <c r="K27" s="9"/>
      <c r="L27" s="11" t="str">
        <f>IF($K27="","",IFERROR(VLOOKUP($K27,Listas!$I$4:$J$11,2,FALSE),""))</f>
        <v/>
      </c>
      <c r="M27" s="9"/>
      <c r="N27" s="12"/>
      <c r="O27" s="13"/>
      <c r="P27" s="14" t="str">
        <f t="shared" si="4"/>
        <v/>
      </c>
      <c r="Q27" s="13"/>
      <c r="R27" s="14" t="str">
        <f t="shared" si="5"/>
        <v/>
      </c>
      <c r="S27" s="13"/>
      <c r="T27" s="14" t="str">
        <f t="shared" si="6"/>
        <v/>
      </c>
      <c r="U27" s="14" t="str">
        <f t="shared" si="7"/>
        <v/>
      </c>
      <c r="V27" s="9"/>
      <c r="W27" s="12"/>
      <c r="X27" s="8"/>
      <c r="Y27" s="9"/>
      <c r="Z27" s="14" t="str">
        <f t="shared" si="8"/>
        <v/>
      </c>
      <c r="AA27" s="11">
        <f t="shared" ca="1" si="9"/>
        <v>0</v>
      </c>
      <c r="AB27" s="9"/>
    </row>
    <row r="28" spans="1:28" x14ac:dyDescent="0.3">
      <c r="A28" s="7" t="str">
        <f t="shared" si="0"/>
        <v/>
      </c>
      <c r="B28" s="7" t="str">
        <f t="shared" si="1"/>
        <v/>
      </c>
      <c r="C28" s="7" t="str">
        <f t="shared" si="2"/>
        <v/>
      </c>
      <c r="D28" s="7" t="str">
        <f t="shared" si="3"/>
        <v/>
      </c>
      <c r="E28" s="8"/>
      <c r="F28" s="8"/>
      <c r="G28" s="8"/>
      <c r="H28" s="8"/>
      <c r="I28" s="9"/>
      <c r="J28" s="9"/>
      <c r="K28" s="9"/>
      <c r="L28" s="11" t="str">
        <f>IF($K28="","",IFERROR(VLOOKUP($K28,Listas!$I$4:$J$11,2,FALSE),""))</f>
        <v/>
      </c>
      <c r="M28" s="9"/>
      <c r="N28" s="12"/>
      <c r="O28" s="13"/>
      <c r="P28" s="14" t="str">
        <f t="shared" si="4"/>
        <v/>
      </c>
      <c r="Q28" s="13"/>
      <c r="R28" s="14" t="str">
        <f t="shared" si="5"/>
        <v/>
      </c>
      <c r="S28" s="13"/>
      <c r="T28" s="14" t="str">
        <f t="shared" si="6"/>
        <v/>
      </c>
      <c r="U28" s="14" t="str">
        <f t="shared" si="7"/>
        <v/>
      </c>
      <c r="V28" s="9"/>
      <c r="W28" s="12"/>
      <c r="X28" s="8"/>
      <c r="Y28" s="9"/>
      <c r="Z28" s="14" t="str">
        <f t="shared" si="8"/>
        <v/>
      </c>
      <c r="AA28" s="11">
        <f t="shared" ca="1" si="9"/>
        <v>0</v>
      </c>
      <c r="AB28" s="9"/>
    </row>
    <row r="29" spans="1:28" x14ac:dyDescent="0.3">
      <c r="A29" s="7" t="str">
        <f t="shared" si="0"/>
        <v/>
      </c>
      <c r="B29" s="7" t="str">
        <f t="shared" si="1"/>
        <v/>
      </c>
      <c r="C29" s="7" t="str">
        <f t="shared" si="2"/>
        <v/>
      </c>
      <c r="D29" s="7" t="str">
        <f t="shared" si="3"/>
        <v/>
      </c>
      <c r="E29" s="8"/>
      <c r="F29" s="8"/>
      <c r="G29" s="8"/>
      <c r="H29" s="8"/>
      <c r="I29" s="9"/>
      <c r="J29" s="9"/>
      <c r="K29" s="9"/>
      <c r="L29" s="11" t="str">
        <f>IF($K29="","",IFERROR(VLOOKUP($K29,Listas!$I$4:$J$11,2,FALSE),""))</f>
        <v/>
      </c>
      <c r="M29" s="9"/>
      <c r="N29" s="12"/>
      <c r="O29" s="13"/>
      <c r="P29" s="14" t="str">
        <f t="shared" si="4"/>
        <v/>
      </c>
      <c r="Q29" s="13"/>
      <c r="R29" s="14" t="str">
        <f t="shared" si="5"/>
        <v/>
      </c>
      <c r="S29" s="13"/>
      <c r="T29" s="14" t="str">
        <f t="shared" si="6"/>
        <v/>
      </c>
      <c r="U29" s="14" t="str">
        <f t="shared" si="7"/>
        <v/>
      </c>
      <c r="V29" s="9"/>
      <c r="W29" s="12"/>
      <c r="X29" s="8"/>
      <c r="Y29" s="9"/>
      <c r="Z29" s="14" t="str">
        <f t="shared" si="8"/>
        <v/>
      </c>
      <c r="AA29" s="11">
        <f t="shared" ca="1" si="9"/>
        <v>0</v>
      </c>
      <c r="AB29" s="9"/>
    </row>
    <row r="30" spans="1:28" x14ac:dyDescent="0.3">
      <c r="A30" s="7" t="str">
        <f t="shared" si="0"/>
        <v/>
      </c>
      <c r="B30" s="7" t="str">
        <f t="shared" si="1"/>
        <v/>
      </c>
      <c r="C30" s="7" t="str">
        <f t="shared" si="2"/>
        <v/>
      </c>
      <c r="D30" s="7" t="str">
        <f t="shared" si="3"/>
        <v/>
      </c>
      <c r="E30" s="8"/>
      <c r="F30" s="8"/>
      <c r="G30" s="8"/>
      <c r="H30" s="8"/>
      <c r="I30" s="9"/>
      <c r="J30" s="9"/>
      <c r="K30" s="9"/>
      <c r="L30" s="11" t="str">
        <f>IF($K30="","",IFERROR(VLOOKUP($K30,Listas!$I$4:$J$11,2,FALSE),""))</f>
        <v/>
      </c>
      <c r="M30" s="9"/>
      <c r="N30" s="12"/>
      <c r="O30" s="13"/>
      <c r="P30" s="14" t="str">
        <f t="shared" si="4"/>
        <v/>
      </c>
      <c r="Q30" s="13"/>
      <c r="R30" s="14" t="str">
        <f t="shared" si="5"/>
        <v/>
      </c>
      <c r="S30" s="13"/>
      <c r="T30" s="14" t="str">
        <f t="shared" si="6"/>
        <v/>
      </c>
      <c r="U30" s="14" t="str">
        <f t="shared" si="7"/>
        <v/>
      </c>
      <c r="V30" s="9"/>
      <c r="W30" s="12"/>
      <c r="X30" s="8"/>
      <c r="Y30" s="9"/>
      <c r="Z30" s="14" t="str">
        <f t="shared" si="8"/>
        <v/>
      </c>
      <c r="AA30" s="11">
        <f t="shared" ca="1" si="9"/>
        <v>0</v>
      </c>
      <c r="AB30" s="9"/>
    </row>
    <row r="31" spans="1:28" x14ac:dyDescent="0.3">
      <c r="A31" s="7" t="str">
        <f t="shared" si="0"/>
        <v/>
      </c>
      <c r="B31" s="7" t="str">
        <f t="shared" si="1"/>
        <v/>
      </c>
      <c r="C31" s="7" t="str">
        <f t="shared" si="2"/>
        <v/>
      </c>
      <c r="D31" s="7" t="str">
        <f t="shared" si="3"/>
        <v/>
      </c>
      <c r="E31" s="8"/>
      <c r="F31" s="8"/>
      <c r="G31" s="8"/>
      <c r="H31" s="8"/>
      <c r="I31" s="9"/>
      <c r="J31" s="9"/>
      <c r="K31" s="9"/>
      <c r="L31" s="11" t="str">
        <f>IF($K31="","",IFERROR(VLOOKUP($K31,Listas!$I$4:$J$11,2,FALSE),""))</f>
        <v/>
      </c>
      <c r="M31" s="9"/>
      <c r="N31" s="12"/>
      <c r="O31" s="13"/>
      <c r="P31" s="14" t="str">
        <f t="shared" si="4"/>
        <v/>
      </c>
      <c r="Q31" s="13"/>
      <c r="R31" s="14" t="str">
        <f t="shared" si="5"/>
        <v/>
      </c>
      <c r="S31" s="13"/>
      <c r="T31" s="14" t="str">
        <f t="shared" si="6"/>
        <v/>
      </c>
      <c r="U31" s="14" t="str">
        <f t="shared" si="7"/>
        <v/>
      </c>
      <c r="V31" s="9"/>
      <c r="W31" s="12"/>
      <c r="X31" s="8"/>
      <c r="Y31" s="9"/>
      <c r="Z31" s="14" t="str">
        <f t="shared" si="8"/>
        <v/>
      </c>
      <c r="AA31" s="11">
        <f t="shared" ca="1" si="9"/>
        <v>0</v>
      </c>
      <c r="AB31" s="9"/>
    </row>
    <row r="32" spans="1:28" x14ac:dyDescent="0.3">
      <c r="A32" s="7" t="str">
        <f t="shared" si="0"/>
        <v/>
      </c>
      <c r="B32" s="7" t="str">
        <f t="shared" si="1"/>
        <v/>
      </c>
      <c r="C32" s="7" t="str">
        <f t="shared" si="2"/>
        <v/>
      </c>
      <c r="D32" s="7" t="str">
        <f t="shared" si="3"/>
        <v/>
      </c>
      <c r="E32" s="8"/>
      <c r="F32" s="8"/>
      <c r="G32" s="8"/>
      <c r="H32" s="8"/>
      <c r="I32" s="9"/>
      <c r="J32" s="9"/>
      <c r="K32" s="9"/>
      <c r="L32" s="11" t="str">
        <f>IF($K32="","",IFERROR(VLOOKUP($K32,Listas!$I$4:$J$11,2,FALSE),""))</f>
        <v/>
      </c>
      <c r="M32" s="9"/>
      <c r="N32" s="12"/>
      <c r="O32" s="13"/>
      <c r="P32" s="14" t="str">
        <f t="shared" si="4"/>
        <v/>
      </c>
      <c r="Q32" s="13"/>
      <c r="R32" s="14" t="str">
        <f t="shared" si="5"/>
        <v/>
      </c>
      <c r="S32" s="13"/>
      <c r="T32" s="14" t="str">
        <f t="shared" si="6"/>
        <v/>
      </c>
      <c r="U32" s="14" t="str">
        <f t="shared" si="7"/>
        <v/>
      </c>
      <c r="V32" s="9"/>
      <c r="W32" s="12"/>
      <c r="X32" s="8"/>
      <c r="Y32" s="9"/>
      <c r="Z32" s="14" t="str">
        <f t="shared" si="8"/>
        <v/>
      </c>
      <c r="AA32" s="11">
        <f t="shared" ca="1" si="9"/>
        <v>0</v>
      </c>
      <c r="AB32" s="9"/>
    </row>
    <row r="33" spans="1:28" x14ac:dyDescent="0.3">
      <c r="A33" s="7" t="str">
        <f t="shared" si="0"/>
        <v/>
      </c>
      <c r="B33" s="7" t="str">
        <f t="shared" si="1"/>
        <v/>
      </c>
      <c r="C33" s="7" t="str">
        <f t="shared" si="2"/>
        <v/>
      </c>
      <c r="D33" s="7" t="str">
        <f t="shared" si="3"/>
        <v/>
      </c>
      <c r="E33" s="8"/>
      <c r="F33" s="8"/>
      <c r="G33" s="8"/>
      <c r="H33" s="8"/>
      <c r="I33" s="9"/>
      <c r="J33" s="9"/>
      <c r="K33" s="9"/>
      <c r="L33" s="11" t="str">
        <f>IF($K33="","",IFERROR(VLOOKUP($K33,Listas!$I$4:$J$11,2,FALSE),""))</f>
        <v/>
      </c>
      <c r="M33" s="9"/>
      <c r="N33" s="12"/>
      <c r="O33" s="13"/>
      <c r="P33" s="14" t="str">
        <f t="shared" si="4"/>
        <v/>
      </c>
      <c r="Q33" s="13"/>
      <c r="R33" s="14" t="str">
        <f t="shared" si="5"/>
        <v/>
      </c>
      <c r="S33" s="13"/>
      <c r="T33" s="14" t="str">
        <f t="shared" si="6"/>
        <v/>
      </c>
      <c r="U33" s="14" t="str">
        <f t="shared" si="7"/>
        <v/>
      </c>
      <c r="V33" s="9"/>
      <c r="W33" s="12"/>
      <c r="X33" s="8"/>
      <c r="Y33" s="9"/>
      <c r="Z33" s="14" t="str">
        <f t="shared" si="8"/>
        <v/>
      </c>
      <c r="AA33" s="11">
        <f t="shared" ca="1" si="9"/>
        <v>0</v>
      </c>
      <c r="AB33" s="9"/>
    </row>
    <row r="34" spans="1:28" x14ac:dyDescent="0.3">
      <c r="A34" s="7" t="str">
        <f t="shared" si="0"/>
        <v/>
      </c>
      <c r="B34" s="7" t="str">
        <f t="shared" si="1"/>
        <v/>
      </c>
      <c r="C34" s="7" t="str">
        <f t="shared" si="2"/>
        <v/>
      </c>
      <c r="D34" s="7" t="str">
        <f t="shared" si="3"/>
        <v/>
      </c>
      <c r="E34" s="8"/>
      <c r="F34" s="8"/>
      <c r="G34" s="8"/>
      <c r="H34" s="8"/>
      <c r="I34" s="9"/>
      <c r="J34" s="9"/>
      <c r="K34" s="9"/>
      <c r="L34" s="11" t="str">
        <f>IF($K34="","",IFERROR(VLOOKUP($K34,Listas!$I$4:$J$11,2,FALSE),""))</f>
        <v/>
      </c>
      <c r="M34" s="9"/>
      <c r="N34" s="12"/>
      <c r="O34" s="13"/>
      <c r="P34" s="14" t="str">
        <f t="shared" si="4"/>
        <v/>
      </c>
      <c r="Q34" s="13"/>
      <c r="R34" s="14" t="str">
        <f t="shared" si="5"/>
        <v/>
      </c>
      <c r="S34" s="13"/>
      <c r="T34" s="14" t="str">
        <f t="shared" si="6"/>
        <v/>
      </c>
      <c r="U34" s="14" t="str">
        <f t="shared" si="7"/>
        <v/>
      </c>
      <c r="V34" s="9"/>
      <c r="W34" s="12"/>
      <c r="X34" s="8"/>
      <c r="Y34" s="9"/>
      <c r="Z34" s="14" t="str">
        <f t="shared" si="8"/>
        <v/>
      </c>
      <c r="AA34" s="11">
        <f t="shared" ca="1" si="9"/>
        <v>0</v>
      </c>
      <c r="AB34" s="9"/>
    </row>
    <row r="35" spans="1:28" x14ac:dyDescent="0.3">
      <c r="A35" s="7" t="str">
        <f t="shared" si="0"/>
        <v/>
      </c>
      <c r="B35" s="7" t="str">
        <f t="shared" si="1"/>
        <v/>
      </c>
      <c r="C35" s="7" t="str">
        <f t="shared" si="2"/>
        <v/>
      </c>
      <c r="D35" s="7" t="str">
        <f t="shared" si="3"/>
        <v/>
      </c>
      <c r="E35" s="8"/>
      <c r="F35" s="8"/>
      <c r="G35" s="8"/>
      <c r="H35" s="8"/>
      <c r="I35" s="9"/>
      <c r="J35" s="9"/>
      <c r="K35" s="9"/>
      <c r="L35" s="11" t="str">
        <f>IF($K35="","",IFERROR(VLOOKUP($K35,Listas!$I$4:$J$11,2,FALSE),""))</f>
        <v/>
      </c>
      <c r="M35" s="9"/>
      <c r="N35" s="12"/>
      <c r="O35" s="13"/>
      <c r="P35" s="14" t="str">
        <f t="shared" si="4"/>
        <v/>
      </c>
      <c r="Q35" s="13"/>
      <c r="R35" s="14" t="str">
        <f t="shared" si="5"/>
        <v/>
      </c>
      <c r="S35" s="13"/>
      <c r="T35" s="14" t="str">
        <f t="shared" si="6"/>
        <v/>
      </c>
      <c r="U35" s="14" t="str">
        <f t="shared" si="7"/>
        <v/>
      </c>
      <c r="V35" s="9"/>
      <c r="W35" s="12"/>
      <c r="X35" s="8"/>
      <c r="Y35" s="9"/>
      <c r="Z35" s="14" t="str">
        <f t="shared" si="8"/>
        <v/>
      </c>
      <c r="AA35" s="11">
        <f t="shared" ca="1" si="9"/>
        <v>0</v>
      </c>
      <c r="AB35" s="9"/>
    </row>
    <row r="36" spans="1:28" x14ac:dyDescent="0.3">
      <c r="A36" s="7" t="str">
        <f t="shared" si="0"/>
        <v/>
      </c>
      <c r="B36" s="7" t="str">
        <f t="shared" si="1"/>
        <v/>
      </c>
      <c r="C36" s="7" t="str">
        <f t="shared" si="2"/>
        <v/>
      </c>
      <c r="D36" s="7" t="str">
        <f t="shared" si="3"/>
        <v/>
      </c>
      <c r="E36" s="8"/>
      <c r="F36" s="8"/>
      <c r="G36" s="8"/>
      <c r="H36" s="8"/>
      <c r="I36" s="9"/>
      <c r="J36" s="9"/>
      <c r="K36" s="9"/>
      <c r="L36" s="11" t="str">
        <f>IF($K36="","",IFERROR(VLOOKUP($K36,Listas!$I$4:$J$11,2,FALSE),""))</f>
        <v/>
      </c>
      <c r="M36" s="9"/>
      <c r="N36" s="12"/>
      <c r="O36" s="13"/>
      <c r="P36" s="14" t="str">
        <f t="shared" si="4"/>
        <v/>
      </c>
      <c r="Q36" s="13"/>
      <c r="R36" s="14" t="str">
        <f t="shared" si="5"/>
        <v/>
      </c>
      <c r="S36" s="13"/>
      <c r="T36" s="14" t="str">
        <f t="shared" si="6"/>
        <v/>
      </c>
      <c r="U36" s="14" t="str">
        <f t="shared" si="7"/>
        <v/>
      </c>
      <c r="V36" s="9"/>
      <c r="W36" s="12"/>
      <c r="X36" s="8"/>
      <c r="Y36" s="9"/>
      <c r="Z36" s="14" t="str">
        <f t="shared" si="8"/>
        <v/>
      </c>
      <c r="AA36" s="11">
        <f t="shared" ca="1" si="9"/>
        <v>0</v>
      </c>
      <c r="AB36" s="9"/>
    </row>
    <row r="37" spans="1:28" x14ac:dyDescent="0.3">
      <c r="A37" s="7" t="str">
        <f t="shared" si="0"/>
        <v/>
      </c>
      <c r="B37" s="7" t="str">
        <f t="shared" si="1"/>
        <v/>
      </c>
      <c r="C37" s="7" t="str">
        <f t="shared" si="2"/>
        <v/>
      </c>
      <c r="D37" s="7" t="str">
        <f t="shared" si="3"/>
        <v/>
      </c>
      <c r="E37" s="8"/>
      <c r="F37" s="8"/>
      <c r="G37" s="8"/>
      <c r="H37" s="8"/>
      <c r="I37" s="9"/>
      <c r="J37" s="9"/>
      <c r="K37" s="9"/>
      <c r="L37" s="11" t="str">
        <f>IF($K37="","",IFERROR(VLOOKUP($K37,Listas!$I$4:$J$11,2,FALSE),""))</f>
        <v/>
      </c>
      <c r="M37" s="9"/>
      <c r="N37" s="12"/>
      <c r="O37" s="13"/>
      <c r="P37" s="14" t="str">
        <f t="shared" si="4"/>
        <v/>
      </c>
      <c r="Q37" s="13"/>
      <c r="R37" s="14" t="str">
        <f t="shared" si="5"/>
        <v/>
      </c>
      <c r="S37" s="13"/>
      <c r="T37" s="14" t="str">
        <f t="shared" si="6"/>
        <v/>
      </c>
      <c r="U37" s="14" t="str">
        <f t="shared" si="7"/>
        <v/>
      </c>
      <c r="V37" s="9"/>
      <c r="W37" s="12"/>
      <c r="X37" s="8"/>
      <c r="Y37" s="9"/>
      <c r="Z37" s="14" t="str">
        <f t="shared" si="8"/>
        <v/>
      </c>
      <c r="AA37" s="11">
        <f t="shared" ca="1" si="9"/>
        <v>0</v>
      </c>
      <c r="AB37" s="9"/>
    </row>
    <row r="38" spans="1:28" x14ac:dyDescent="0.3">
      <c r="A38" s="7" t="str">
        <f t="shared" si="0"/>
        <v/>
      </c>
      <c r="B38" s="7" t="str">
        <f t="shared" si="1"/>
        <v/>
      </c>
      <c r="C38" s="7" t="str">
        <f t="shared" si="2"/>
        <v/>
      </c>
      <c r="D38" s="7" t="str">
        <f t="shared" si="3"/>
        <v/>
      </c>
      <c r="E38" s="8"/>
      <c r="F38" s="8"/>
      <c r="G38" s="8"/>
      <c r="H38" s="8"/>
      <c r="I38" s="9"/>
      <c r="J38" s="9"/>
      <c r="K38" s="9"/>
      <c r="L38" s="11" t="str">
        <f>IF($K38="","",IFERROR(VLOOKUP($K38,Listas!$I$4:$J$11,2,FALSE),""))</f>
        <v/>
      </c>
      <c r="M38" s="9"/>
      <c r="N38" s="12"/>
      <c r="O38" s="13"/>
      <c r="P38" s="14" t="str">
        <f t="shared" si="4"/>
        <v/>
      </c>
      <c r="Q38" s="13"/>
      <c r="R38" s="14" t="str">
        <f t="shared" si="5"/>
        <v/>
      </c>
      <c r="S38" s="13"/>
      <c r="T38" s="14" t="str">
        <f t="shared" si="6"/>
        <v/>
      </c>
      <c r="U38" s="14" t="str">
        <f t="shared" si="7"/>
        <v/>
      </c>
      <c r="V38" s="9"/>
      <c r="W38" s="12"/>
      <c r="X38" s="8"/>
      <c r="Y38" s="9"/>
      <c r="Z38" s="14" t="str">
        <f t="shared" si="8"/>
        <v/>
      </c>
      <c r="AA38" s="11">
        <f t="shared" ca="1" si="9"/>
        <v>0</v>
      </c>
      <c r="AB38" s="9"/>
    </row>
    <row r="39" spans="1:28" x14ac:dyDescent="0.3">
      <c r="A39" s="7" t="str">
        <f t="shared" si="0"/>
        <v/>
      </c>
      <c r="B39" s="7" t="str">
        <f t="shared" si="1"/>
        <v/>
      </c>
      <c r="C39" s="7" t="str">
        <f t="shared" si="2"/>
        <v/>
      </c>
      <c r="D39" s="7" t="str">
        <f t="shared" si="3"/>
        <v/>
      </c>
      <c r="E39" s="8"/>
      <c r="F39" s="8"/>
      <c r="G39" s="8"/>
      <c r="H39" s="8"/>
      <c r="I39" s="9"/>
      <c r="J39" s="9"/>
      <c r="K39" s="9"/>
      <c r="L39" s="11" t="str">
        <f>IF($K39="","",IFERROR(VLOOKUP($K39,Listas!$I$4:$J$11,2,FALSE),""))</f>
        <v/>
      </c>
      <c r="M39" s="9"/>
      <c r="N39" s="12"/>
      <c r="O39" s="13"/>
      <c r="P39" s="14" t="str">
        <f t="shared" si="4"/>
        <v/>
      </c>
      <c r="Q39" s="13"/>
      <c r="R39" s="14" t="str">
        <f t="shared" si="5"/>
        <v/>
      </c>
      <c r="S39" s="13"/>
      <c r="T39" s="14" t="str">
        <f t="shared" si="6"/>
        <v/>
      </c>
      <c r="U39" s="14" t="str">
        <f t="shared" si="7"/>
        <v/>
      </c>
      <c r="V39" s="9"/>
      <c r="W39" s="12"/>
      <c r="X39" s="8"/>
      <c r="Y39" s="9"/>
      <c r="Z39" s="14" t="str">
        <f t="shared" si="8"/>
        <v/>
      </c>
      <c r="AA39" s="11">
        <f t="shared" ca="1" si="9"/>
        <v>0</v>
      </c>
      <c r="AB39" s="9"/>
    </row>
    <row r="40" spans="1:28" x14ac:dyDescent="0.3">
      <c r="A40" s="7" t="str">
        <f t="shared" si="0"/>
        <v/>
      </c>
      <c r="B40" s="7" t="str">
        <f t="shared" si="1"/>
        <v/>
      </c>
      <c r="C40" s="7" t="str">
        <f t="shared" si="2"/>
        <v/>
      </c>
      <c r="D40" s="7" t="str">
        <f t="shared" si="3"/>
        <v/>
      </c>
      <c r="E40" s="8"/>
      <c r="F40" s="8"/>
      <c r="G40" s="8"/>
      <c r="H40" s="8"/>
      <c r="I40" s="9"/>
      <c r="J40" s="9"/>
      <c r="K40" s="9"/>
      <c r="L40" s="11" t="str">
        <f>IF($K40="","",IFERROR(VLOOKUP($K40,Listas!$I$4:$J$11,2,FALSE),""))</f>
        <v/>
      </c>
      <c r="M40" s="9"/>
      <c r="N40" s="12"/>
      <c r="O40" s="13"/>
      <c r="P40" s="14" t="str">
        <f t="shared" si="4"/>
        <v/>
      </c>
      <c r="Q40" s="13"/>
      <c r="R40" s="14" t="str">
        <f t="shared" si="5"/>
        <v/>
      </c>
      <c r="S40" s="13"/>
      <c r="T40" s="14" t="str">
        <f t="shared" si="6"/>
        <v/>
      </c>
      <c r="U40" s="14" t="str">
        <f t="shared" si="7"/>
        <v/>
      </c>
      <c r="V40" s="9"/>
      <c r="W40" s="12"/>
      <c r="X40" s="8"/>
      <c r="Y40" s="9"/>
      <c r="Z40" s="14" t="str">
        <f t="shared" si="8"/>
        <v/>
      </c>
      <c r="AA40" s="11">
        <f t="shared" ca="1" si="9"/>
        <v>0</v>
      </c>
      <c r="AB40" s="9"/>
    </row>
    <row r="41" spans="1:28" x14ac:dyDescent="0.3">
      <c r="A41" s="7" t="str">
        <f t="shared" si="0"/>
        <v/>
      </c>
      <c r="B41" s="7" t="str">
        <f t="shared" si="1"/>
        <v/>
      </c>
      <c r="C41" s="7" t="str">
        <f t="shared" si="2"/>
        <v/>
      </c>
      <c r="D41" s="7" t="str">
        <f t="shared" si="3"/>
        <v/>
      </c>
      <c r="E41" s="8"/>
      <c r="F41" s="8"/>
      <c r="G41" s="8"/>
      <c r="H41" s="8"/>
      <c r="I41" s="9"/>
      <c r="J41" s="9"/>
      <c r="K41" s="9"/>
      <c r="L41" s="11" t="str">
        <f>IF($K41="","",IFERROR(VLOOKUP($K41,Listas!$I$4:$J$11,2,FALSE),""))</f>
        <v/>
      </c>
      <c r="M41" s="9"/>
      <c r="N41" s="12"/>
      <c r="O41" s="13"/>
      <c r="P41" s="14" t="str">
        <f t="shared" si="4"/>
        <v/>
      </c>
      <c r="Q41" s="13"/>
      <c r="R41" s="14" t="str">
        <f t="shared" si="5"/>
        <v/>
      </c>
      <c r="S41" s="13"/>
      <c r="T41" s="14" t="str">
        <f t="shared" si="6"/>
        <v/>
      </c>
      <c r="U41" s="14" t="str">
        <f t="shared" si="7"/>
        <v/>
      </c>
      <c r="V41" s="9"/>
      <c r="W41" s="12"/>
      <c r="X41" s="8"/>
      <c r="Y41" s="9"/>
      <c r="Z41" s="14" t="str">
        <f t="shared" si="8"/>
        <v/>
      </c>
      <c r="AA41" s="11">
        <f t="shared" ca="1" si="9"/>
        <v>0</v>
      </c>
      <c r="AB41" s="9"/>
    </row>
    <row r="42" spans="1:28" x14ac:dyDescent="0.3">
      <c r="A42" s="7" t="str">
        <f t="shared" si="0"/>
        <v/>
      </c>
      <c r="B42" s="7" t="str">
        <f t="shared" si="1"/>
        <v/>
      </c>
      <c r="C42" s="7" t="str">
        <f t="shared" si="2"/>
        <v/>
      </c>
      <c r="D42" s="7" t="str">
        <f t="shared" si="3"/>
        <v/>
      </c>
      <c r="E42" s="8"/>
      <c r="F42" s="8"/>
      <c r="G42" s="8"/>
      <c r="H42" s="8"/>
      <c r="I42" s="9"/>
      <c r="J42" s="9"/>
      <c r="K42" s="9"/>
      <c r="L42" s="11" t="str">
        <f>IF($K42="","",IFERROR(VLOOKUP($K42,Listas!$I$4:$J$11,2,FALSE),""))</f>
        <v/>
      </c>
      <c r="M42" s="9"/>
      <c r="N42" s="12"/>
      <c r="O42" s="13"/>
      <c r="P42" s="14" t="str">
        <f t="shared" si="4"/>
        <v/>
      </c>
      <c r="Q42" s="13"/>
      <c r="R42" s="14" t="str">
        <f t="shared" si="5"/>
        <v/>
      </c>
      <c r="S42" s="13"/>
      <c r="T42" s="14" t="str">
        <f t="shared" si="6"/>
        <v/>
      </c>
      <c r="U42" s="14" t="str">
        <f t="shared" si="7"/>
        <v/>
      </c>
      <c r="V42" s="9"/>
      <c r="W42" s="12"/>
      <c r="X42" s="8"/>
      <c r="Y42" s="9"/>
      <c r="Z42" s="14" t="str">
        <f t="shared" si="8"/>
        <v/>
      </c>
      <c r="AA42" s="11">
        <f t="shared" ca="1" si="9"/>
        <v>0</v>
      </c>
      <c r="AB42" s="9"/>
    </row>
    <row r="43" spans="1:28" x14ac:dyDescent="0.3">
      <c r="A43" s="7" t="str">
        <f t="shared" si="0"/>
        <v/>
      </c>
      <c r="B43" s="7" t="str">
        <f t="shared" si="1"/>
        <v/>
      </c>
      <c r="C43" s="7" t="str">
        <f t="shared" si="2"/>
        <v/>
      </c>
      <c r="D43" s="7" t="str">
        <f t="shared" si="3"/>
        <v/>
      </c>
      <c r="E43" s="8"/>
      <c r="F43" s="8"/>
      <c r="G43" s="8"/>
      <c r="H43" s="8"/>
      <c r="I43" s="9"/>
      <c r="J43" s="9"/>
      <c r="K43" s="9"/>
      <c r="L43" s="11" t="str">
        <f>IF($K43="","",IFERROR(VLOOKUP($K43,Listas!$I$4:$J$11,2,FALSE),""))</f>
        <v/>
      </c>
      <c r="M43" s="9"/>
      <c r="N43" s="12"/>
      <c r="O43" s="13"/>
      <c r="P43" s="14" t="str">
        <f t="shared" si="4"/>
        <v/>
      </c>
      <c r="Q43" s="13"/>
      <c r="R43" s="14" t="str">
        <f t="shared" si="5"/>
        <v/>
      </c>
      <c r="S43" s="13"/>
      <c r="T43" s="14" t="str">
        <f t="shared" si="6"/>
        <v/>
      </c>
      <c r="U43" s="14" t="str">
        <f t="shared" si="7"/>
        <v/>
      </c>
      <c r="V43" s="9"/>
      <c r="W43" s="12"/>
      <c r="X43" s="8"/>
      <c r="Y43" s="9"/>
      <c r="Z43" s="14" t="str">
        <f t="shared" si="8"/>
        <v/>
      </c>
      <c r="AA43" s="11">
        <f t="shared" ca="1" si="9"/>
        <v>0</v>
      </c>
      <c r="AB43" s="9"/>
    </row>
    <row r="44" spans="1:28" x14ac:dyDescent="0.3">
      <c r="A44" s="7" t="str">
        <f t="shared" si="0"/>
        <v/>
      </c>
      <c r="B44" s="7" t="str">
        <f t="shared" si="1"/>
        <v/>
      </c>
      <c r="C44" s="7" t="str">
        <f t="shared" si="2"/>
        <v/>
      </c>
      <c r="D44" s="7" t="str">
        <f t="shared" si="3"/>
        <v/>
      </c>
      <c r="E44" s="8"/>
      <c r="F44" s="8"/>
      <c r="G44" s="8"/>
      <c r="H44" s="8"/>
      <c r="I44" s="9"/>
      <c r="J44" s="9"/>
      <c r="K44" s="9"/>
      <c r="L44" s="11" t="str">
        <f>IF($K44="","",IFERROR(VLOOKUP($K44,Listas!$I$4:$J$11,2,FALSE),""))</f>
        <v/>
      </c>
      <c r="M44" s="9"/>
      <c r="N44" s="12"/>
      <c r="O44" s="13"/>
      <c r="P44" s="14" t="str">
        <f t="shared" si="4"/>
        <v/>
      </c>
      <c r="Q44" s="13"/>
      <c r="R44" s="14" t="str">
        <f t="shared" si="5"/>
        <v/>
      </c>
      <c r="S44" s="13"/>
      <c r="T44" s="14" t="str">
        <f t="shared" si="6"/>
        <v/>
      </c>
      <c r="U44" s="14" t="str">
        <f t="shared" si="7"/>
        <v/>
      </c>
      <c r="V44" s="9"/>
      <c r="W44" s="12"/>
      <c r="X44" s="8"/>
      <c r="Y44" s="9"/>
      <c r="Z44" s="14" t="str">
        <f t="shared" si="8"/>
        <v/>
      </c>
      <c r="AA44" s="11">
        <f t="shared" ca="1" si="9"/>
        <v>0</v>
      </c>
      <c r="AB44" s="9"/>
    </row>
    <row r="45" spans="1:28" x14ac:dyDescent="0.3">
      <c r="A45" s="7" t="str">
        <f t="shared" si="0"/>
        <v/>
      </c>
      <c r="B45" s="7" t="str">
        <f t="shared" si="1"/>
        <v/>
      </c>
      <c r="C45" s="7" t="str">
        <f t="shared" si="2"/>
        <v/>
      </c>
      <c r="D45" s="7" t="str">
        <f t="shared" si="3"/>
        <v/>
      </c>
      <c r="E45" s="8"/>
      <c r="F45" s="8"/>
      <c r="G45" s="8"/>
      <c r="H45" s="8"/>
      <c r="I45" s="9"/>
      <c r="J45" s="9"/>
      <c r="K45" s="9"/>
      <c r="L45" s="11" t="str">
        <f>IF($K45="","",IFERROR(VLOOKUP($K45,Listas!$I$4:$J$11,2,FALSE),""))</f>
        <v/>
      </c>
      <c r="M45" s="9"/>
      <c r="N45" s="12"/>
      <c r="O45" s="13"/>
      <c r="P45" s="14" t="str">
        <f t="shared" si="4"/>
        <v/>
      </c>
      <c r="Q45" s="13"/>
      <c r="R45" s="14" t="str">
        <f t="shared" si="5"/>
        <v/>
      </c>
      <c r="S45" s="13"/>
      <c r="T45" s="14" t="str">
        <f t="shared" si="6"/>
        <v/>
      </c>
      <c r="U45" s="14" t="str">
        <f t="shared" si="7"/>
        <v/>
      </c>
      <c r="V45" s="9"/>
      <c r="W45" s="12"/>
      <c r="X45" s="8"/>
      <c r="Y45" s="9"/>
      <c r="Z45" s="14" t="str">
        <f t="shared" si="8"/>
        <v/>
      </c>
      <c r="AA45" s="11">
        <f t="shared" ca="1" si="9"/>
        <v>0</v>
      </c>
      <c r="AB45" s="9"/>
    </row>
    <row r="46" spans="1:28" x14ac:dyDescent="0.3">
      <c r="A46" s="7" t="str">
        <f t="shared" si="0"/>
        <v/>
      </c>
      <c r="B46" s="7" t="str">
        <f t="shared" si="1"/>
        <v/>
      </c>
      <c r="C46" s="7" t="str">
        <f t="shared" si="2"/>
        <v/>
      </c>
      <c r="D46" s="7" t="str">
        <f t="shared" si="3"/>
        <v/>
      </c>
      <c r="E46" s="8"/>
      <c r="F46" s="8"/>
      <c r="G46" s="8"/>
      <c r="H46" s="8"/>
      <c r="I46" s="9"/>
      <c r="J46" s="9"/>
      <c r="K46" s="9"/>
      <c r="L46" s="11" t="str">
        <f>IF($K46="","",IFERROR(VLOOKUP($K46,Listas!$I$4:$J$11,2,FALSE),""))</f>
        <v/>
      </c>
      <c r="M46" s="9"/>
      <c r="N46" s="12"/>
      <c r="O46" s="13"/>
      <c r="P46" s="14" t="str">
        <f t="shared" si="4"/>
        <v/>
      </c>
      <c r="Q46" s="13"/>
      <c r="R46" s="14" t="str">
        <f t="shared" si="5"/>
        <v/>
      </c>
      <c r="S46" s="13"/>
      <c r="T46" s="14" t="str">
        <f t="shared" si="6"/>
        <v/>
      </c>
      <c r="U46" s="14" t="str">
        <f t="shared" si="7"/>
        <v/>
      </c>
      <c r="V46" s="9"/>
      <c r="W46" s="12"/>
      <c r="X46" s="8"/>
      <c r="Y46" s="9"/>
      <c r="Z46" s="14" t="str">
        <f t="shared" si="8"/>
        <v/>
      </c>
      <c r="AA46" s="11">
        <f t="shared" ca="1" si="9"/>
        <v>0</v>
      </c>
      <c r="AB46" s="9"/>
    </row>
    <row r="47" spans="1:28" x14ac:dyDescent="0.3">
      <c r="A47" s="7" t="str">
        <f t="shared" si="0"/>
        <v/>
      </c>
      <c r="B47" s="7" t="str">
        <f t="shared" si="1"/>
        <v/>
      </c>
      <c r="C47" s="7" t="str">
        <f t="shared" si="2"/>
        <v/>
      </c>
      <c r="D47" s="7" t="str">
        <f t="shared" si="3"/>
        <v/>
      </c>
      <c r="E47" s="8"/>
      <c r="F47" s="8"/>
      <c r="G47" s="8"/>
      <c r="H47" s="8"/>
      <c r="I47" s="9"/>
      <c r="J47" s="9"/>
      <c r="K47" s="9"/>
      <c r="L47" s="11" t="str">
        <f>IF($K47="","",IFERROR(VLOOKUP($K47,Listas!$I$4:$J$11,2,FALSE),""))</f>
        <v/>
      </c>
      <c r="M47" s="9"/>
      <c r="N47" s="12"/>
      <c r="O47" s="13"/>
      <c r="P47" s="14" t="str">
        <f t="shared" si="4"/>
        <v/>
      </c>
      <c r="Q47" s="13"/>
      <c r="R47" s="14" t="str">
        <f t="shared" si="5"/>
        <v/>
      </c>
      <c r="S47" s="13"/>
      <c r="T47" s="14" t="str">
        <f t="shared" si="6"/>
        <v/>
      </c>
      <c r="U47" s="14" t="str">
        <f t="shared" si="7"/>
        <v/>
      </c>
      <c r="V47" s="9"/>
      <c r="W47" s="12"/>
      <c r="X47" s="8"/>
      <c r="Y47" s="9"/>
      <c r="Z47" s="14" t="str">
        <f t="shared" si="8"/>
        <v/>
      </c>
      <c r="AA47" s="11">
        <f t="shared" ca="1" si="9"/>
        <v>0</v>
      </c>
      <c r="AB47" s="9"/>
    </row>
    <row r="48" spans="1:28" x14ac:dyDescent="0.3">
      <c r="A48" s="7" t="str">
        <f t="shared" si="0"/>
        <v/>
      </c>
      <c r="B48" s="7" t="str">
        <f t="shared" si="1"/>
        <v/>
      </c>
      <c r="C48" s="7" t="str">
        <f t="shared" si="2"/>
        <v/>
      </c>
      <c r="D48" s="7" t="str">
        <f t="shared" si="3"/>
        <v/>
      </c>
      <c r="E48" s="8"/>
      <c r="F48" s="8"/>
      <c r="G48" s="8"/>
      <c r="H48" s="8"/>
      <c r="I48" s="9"/>
      <c r="J48" s="9"/>
      <c r="K48" s="9"/>
      <c r="L48" s="11" t="str">
        <f>IF($K48="","",IFERROR(VLOOKUP($K48,Listas!$I$4:$J$11,2,FALSE),""))</f>
        <v/>
      </c>
      <c r="M48" s="9"/>
      <c r="N48" s="12"/>
      <c r="O48" s="13"/>
      <c r="P48" s="14" t="str">
        <f t="shared" si="4"/>
        <v/>
      </c>
      <c r="Q48" s="13"/>
      <c r="R48" s="14" t="str">
        <f t="shared" si="5"/>
        <v/>
      </c>
      <c r="S48" s="13"/>
      <c r="T48" s="14" t="str">
        <f t="shared" si="6"/>
        <v/>
      </c>
      <c r="U48" s="14" t="str">
        <f t="shared" si="7"/>
        <v/>
      </c>
      <c r="V48" s="9"/>
      <c r="W48" s="12"/>
      <c r="X48" s="8"/>
      <c r="Y48" s="9"/>
      <c r="Z48" s="14" t="str">
        <f t="shared" si="8"/>
        <v/>
      </c>
      <c r="AA48" s="11">
        <f t="shared" ca="1" si="9"/>
        <v>0</v>
      </c>
      <c r="AB48" s="9"/>
    </row>
    <row r="49" spans="1:28" x14ac:dyDescent="0.3">
      <c r="A49" s="7" t="str">
        <f t="shared" si="0"/>
        <v/>
      </c>
      <c r="B49" s="7" t="str">
        <f t="shared" si="1"/>
        <v/>
      </c>
      <c r="C49" s="7" t="str">
        <f t="shared" si="2"/>
        <v/>
      </c>
      <c r="D49" s="7" t="str">
        <f t="shared" si="3"/>
        <v/>
      </c>
      <c r="E49" s="8"/>
      <c r="F49" s="8"/>
      <c r="G49" s="8"/>
      <c r="H49" s="8"/>
      <c r="I49" s="9"/>
      <c r="J49" s="9"/>
      <c r="K49" s="9"/>
      <c r="L49" s="11" t="str">
        <f>IF($K49="","",IFERROR(VLOOKUP($K49,Listas!$I$4:$J$11,2,FALSE),""))</f>
        <v/>
      </c>
      <c r="M49" s="9"/>
      <c r="N49" s="12"/>
      <c r="O49" s="13"/>
      <c r="P49" s="14" t="str">
        <f t="shared" si="4"/>
        <v/>
      </c>
      <c r="Q49" s="13"/>
      <c r="R49" s="14" t="str">
        <f t="shared" si="5"/>
        <v/>
      </c>
      <c r="S49" s="13"/>
      <c r="T49" s="14" t="str">
        <f t="shared" si="6"/>
        <v/>
      </c>
      <c r="U49" s="14" t="str">
        <f t="shared" si="7"/>
        <v/>
      </c>
      <c r="V49" s="9"/>
      <c r="W49" s="12"/>
      <c r="X49" s="8"/>
      <c r="Y49" s="9"/>
      <c r="Z49" s="14" t="str">
        <f t="shared" si="8"/>
        <v/>
      </c>
      <c r="AA49" s="11">
        <f t="shared" ca="1" si="9"/>
        <v>0</v>
      </c>
      <c r="AB49" s="9"/>
    </row>
    <row r="50" spans="1:28" x14ac:dyDescent="0.3">
      <c r="A50" s="7" t="str">
        <f t="shared" si="0"/>
        <v/>
      </c>
      <c r="B50" s="7" t="str">
        <f t="shared" si="1"/>
        <v/>
      </c>
      <c r="C50" s="7" t="str">
        <f t="shared" si="2"/>
        <v/>
      </c>
      <c r="D50" s="7" t="str">
        <f t="shared" si="3"/>
        <v/>
      </c>
      <c r="E50" s="8"/>
      <c r="F50" s="8"/>
      <c r="G50" s="8"/>
      <c r="H50" s="8"/>
      <c r="I50" s="9"/>
      <c r="J50" s="9"/>
      <c r="K50" s="9"/>
      <c r="L50" s="11" t="str">
        <f>IF($K50="","",IFERROR(VLOOKUP($K50,Listas!$I$4:$J$11,2,FALSE),""))</f>
        <v/>
      </c>
      <c r="M50" s="9"/>
      <c r="N50" s="12"/>
      <c r="O50" s="13"/>
      <c r="P50" s="14" t="str">
        <f t="shared" si="4"/>
        <v/>
      </c>
      <c r="Q50" s="13"/>
      <c r="R50" s="14" t="str">
        <f t="shared" si="5"/>
        <v/>
      </c>
      <c r="S50" s="13"/>
      <c r="T50" s="14" t="str">
        <f t="shared" si="6"/>
        <v/>
      </c>
      <c r="U50" s="14" t="str">
        <f t="shared" si="7"/>
        <v/>
      </c>
      <c r="V50" s="9"/>
      <c r="W50" s="12"/>
      <c r="X50" s="8"/>
      <c r="Y50" s="9"/>
      <c r="Z50" s="14" t="str">
        <f t="shared" si="8"/>
        <v/>
      </c>
      <c r="AA50" s="11">
        <f t="shared" ca="1" si="9"/>
        <v>0</v>
      </c>
      <c r="AB50" s="9"/>
    </row>
    <row r="51" spans="1:28" x14ac:dyDescent="0.3">
      <c r="A51" s="7" t="str">
        <f t="shared" si="0"/>
        <v/>
      </c>
      <c r="B51" s="7" t="str">
        <f t="shared" si="1"/>
        <v/>
      </c>
      <c r="C51" s="7" t="str">
        <f t="shared" si="2"/>
        <v/>
      </c>
      <c r="D51" s="7" t="str">
        <f t="shared" si="3"/>
        <v/>
      </c>
      <c r="E51" s="8"/>
      <c r="F51" s="8"/>
      <c r="G51" s="8"/>
      <c r="H51" s="8"/>
      <c r="I51" s="9"/>
      <c r="J51" s="9"/>
      <c r="K51" s="9"/>
      <c r="L51" s="11" t="str">
        <f>IF($K51="","",IFERROR(VLOOKUP($K51,Listas!$I$4:$J$11,2,FALSE),""))</f>
        <v/>
      </c>
      <c r="M51" s="9"/>
      <c r="N51" s="12"/>
      <c r="O51" s="13"/>
      <c r="P51" s="14" t="str">
        <f t="shared" si="4"/>
        <v/>
      </c>
      <c r="Q51" s="13"/>
      <c r="R51" s="14" t="str">
        <f t="shared" si="5"/>
        <v/>
      </c>
      <c r="S51" s="13"/>
      <c r="T51" s="14" t="str">
        <f t="shared" si="6"/>
        <v/>
      </c>
      <c r="U51" s="14" t="str">
        <f t="shared" si="7"/>
        <v/>
      </c>
      <c r="V51" s="9"/>
      <c r="W51" s="12"/>
      <c r="X51" s="8"/>
      <c r="Y51" s="9"/>
      <c r="Z51" s="14" t="str">
        <f t="shared" si="8"/>
        <v/>
      </c>
      <c r="AA51" s="11">
        <f t="shared" ca="1" si="9"/>
        <v>0</v>
      </c>
      <c r="AB51" s="9"/>
    </row>
    <row r="52" spans="1:28" x14ac:dyDescent="0.3">
      <c r="A52" s="7" t="str">
        <f t="shared" si="0"/>
        <v/>
      </c>
      <c r="B52" s="7" t="str">
        <f t="shared" si="1"/>
        <v/>
      </c>
      <c r="C52" s="7" t="str">
        <f t="shared" si="2"/>
        <v/>
      </c>
      <c r="D52" s="7" t="str">
        <f t="shared" si="3"/>
        <v/>
      </c>
      <c r="E52" s="8"/>
      <c r="F52" s="8"/>
      <c r="G52" s="8"/>
      <c r="H52" s="8"/>
      <c r="I52" s="9"/>
      <c r="J52" s="9"/>
      <c r="K52" s="9"/>
      <c r="L52" s="11" t="str">
        <f>IF($K52="","",IFERROR(VLOOKUP($K52,Listas!$I$4:$J$11,2,FALSE),""))</f>
        <v/>
      </c>
      <c r="M52" s="9"/>
      <c r="N52" s="12"/>
      <c r="O52" s="13"/>
      <c r="P52" s="14" t="str">
        <f t="shared" si="4"/>
        <v/>
      </c>
      <c r="Q52" s="13"/>
      <c r="R52" s="14" t="str">
        <f t="shared" si="5"/>
        <v/>
      </c>
      <c r="S52" s="13"/>
      <c r="T52" s="14" t="str">
        <f t="shared" si="6"/>
        <v/>
      </c>
      <c r="U52" s="14" t="str">
        <f t="shared" si="7"/>
        <v/>
      </c>
      <c r="V52" s="9"/>
      <c r="W52" s="12"/>
      <c r="X52" s="8"/>
      <c r="Y52" s="9"/>
      <c r="Z52" s="14" t="str">
        <f t="shared" si="8"/>
        <v/>
      </c>
      <c r="AA52" s="11">
        <f t="shared" ca="1" si="9"/>
        <v>0</v>
      </c>
      <c r="AB52" s="9"/>
    </row>
    <row r="53" spans="1:28" x14ac:dyDescent="0.3">
      <c r="A53" s="7" t="str">
        <f t="shared" si="0"/>
        <v/>
      </c>
      <c r="B53" s="7" t="str">
        <f t="shared" si="1"/>
        <v/>
      </c>
      <c r="C53" s="7" t="str">
        <f t="shared" si="2"/>
        <v/>
      </c>
      <c r="D53" s="7" t="str">
        <f t="shared" si="3"/>
        <v/>
      </c>
      <c r="E53" s="8"/>
      <c r="F53" s="8"/>
      <c r="G53" s="8"/>
      <c r="H53" s="8"/>
      <c r="I53" s="9"/>
      <c r="J53" s="9"/>
      <c r="K53" s="9"/>
      <c r="L53" s="11" t="str">
        <f>IF($K53="","",IFERROR(VLOOKUP($K53,Listas!$I$4:$J$11,2,FALSE),""))</f>
        <v/>
      </c>
      <c r="M53" s="9"/>
      <c r="N53" s="12"/>
      <c r="O53" s="13"/>
      <c r="P53" s="14" t="str">
        <f t="shared" si="4"/>
        <v/>
      </c>
      <c r="Q53" s="13"/>
      <c r="R53" s="14" t="str">
        <f t="shared" si="5"/>
        <v/>
      </c>
      <c r="S53" s="13"/>
      <c r="T53" s="14" t="str">
        <f t="shared" si="6"/>
        <v/>
      </c>
      <c r="U53" s="14" t="str">
        <f t="shared" si="7"/>
        <v/>
      </c>
      <c r="V53" s="9"/>
      <c r="W53" s="12"/>
      <c r="X53" s="8"/>
      <c r="Y53" s="9"/>
      <c r="Z53" s="14" t="str">
        <f t="shared" si="8"/>
        <v/>
      </c>
      <c r="AA53" s="11">
        <f t="shared" ca="1" si="9"/>
        <v>0</v>
      </c>
      <c r="AB53" s="9"/>
    </row>
    <row r="54" spans="1:28" x14ac:dyDescent="0.3">
      <c r="A54" s="7" t="str">
        <f t="shared" si="0"/>
        <v/>
      </c>
      <c r="B54" s="7" t="str">
        <f t="shared" si="1"/>
        <v/>
      </c>
      <c r="C54" s="7" t="str">
        <f t="shared" si="2"/>
        <v/>
      </c>
      <c r="D54" s="7" t="str">
        <f t="shared" si="3"/>
        <v/>
      </c>
      <c r="E54" s="8"/>
      <c r="F54" s="8"/>
      <c r="G54" s="8"/>
      <c r="H54" s="8"/>
      <c r="I54" s="9"/>
      <c r="J54" s="9"/>
      <c r="K54" s="9"/>
      <c r="L54" s="11" t="str">
        <f>IF($K54="","",IFERROR(VLOOKUP($K54,Listas!$I$4:$J$11,2,FALSE),""))</f>
        <v/>
      </c>
      <c r="M54" s="9"/>
      <c r="N54" s="12"/>
      <c r="O54" s="13"/>
      <c r="P54" s="14" t="str">
        <f t="shared" si="4"/>
        <v/>
      </c>
      <c r="Q54" s="13"/>
      <c r="R54" s="14" t="str">
        <f t="shared" si="5"/>
        <v/>
      </c>
      <c r="S54" s="13"/>
      <c r="T54" s="14" t="str">
        <f t="shared" si="6"/>
        <v/>
      </c>
      <c r="U54" s="14" t="str">
        <f t="shared" si="7"/>
        <v/>
      </c>
      <c r="V54" s="9"/>
      <c r="W54" s="12"/>
      <c r="X54" s="8"/>
      <c r="Y54" s="9"/>
      <c r="Z54" s="14" t="str">
        <f t="shared" si="8"/>
        <v/>
      </c>
      <c r="AA54" s="11">
        <f t="shared" ca="1" si="9"/>
        <v>0</v>
      </c>
      <c r="AB54" s="9"/>
    </row>
    <row r="55" spans="1:28" x14ac:dyDescent="0.3">
      <c r="A55" s="7" t="str">
        <f t="shared" si="0"/>
        <v/>
      </c>
      <c r="B55" s="7" t="str">
        <f t="shared" si="1"/>
        <v/>
      </c>
      <c r="C55" s="7" t="str">
        <f t="shared" si="2"/>
        <v/>
      </c>
      <c r="D55" s="7" t="str">
        <f t="shared" si="3"/>
        <v/>
      </c>
      <c r="E55" s="8"/>
      <c r="F55" s="8"/>
      <c r="G55" s="8"/>
      <c r="H55" s="8"/>
      <c r="I55" s="9"/>
      <c r="J55" s="9"/>
      <c r="K55" s="9"/>
      <c r="L55" s="11" t="str">
        <f>IF($K55="","",IFERROR(VLOOKUP($K55,Listas!$I$4:$J$11,2,FALSE),""))</f>
        <v/>
      </c>
      <c r="M55" s="9"/>
      <c r="N55" s="12"/>
      <c r="O55" s="13"/>
      <c r="P55" s="14" t="str">
        <f t="shared" si="4"/>
        <v/>
      </c>
      <c r="Q55" s="13"/>
      <c r="R55" s="14" t="str">
        <f t="shared" si="5"/>
        <v/>
      </c>
      <c r="S55" s="13"/>
      <c r="T55" s="14" t="str">
        <f t="shared" si="6"/>
        <v/>
      </c>
      <c r="U55" s="14" t="str">
        <f t="shared" si="7"/>
        <v/>
      </c>
      <c r="V55" s="9"/>
      <c r="W55" s="12"/>
      <c r="X55" s="8"/>
      <c r="Y55" s="9"/>
      <c r="Z55" s="14" t="str">
        <f t="shared" si="8"/>
        <v/>
      </c>
      <c r="AA55" s="11">
        <f t="shared" ca="1" si="9"/>
        <v>0</v>
      </c>
      <c r="AB55" s="9"/>
    </row>
    <row r="56" spans="1:28" x14ac:dyDescent="0.3">
      <c r="A56" s="7" t="str">
        <f t="shared" si="0"/>
        <v/>
      </c>
      <c r="B56" s="7" t="str">
        <f t="shared" si="1"/>
        <v/>
      </c>
      <c r="C56" s="7" t="str">
        <f t="shared" si="2"/>
        <v/>
      </c>
      <c r="D56" s="7" t="str">
        <f t="shared" si="3"/>
        <v/>
      </c>
      <c r="E56" s="8"/>
      <c r="F56" s="8"/>
      <c r="G56" s="8"/>
      <c r="H56" s="8"/>
      <c r="I56" s="9"/>
      <c r="J56" s="9"/>
      <c r="K56" s="9"/>
      <c r="L56" s="11" t="str">
        <f>IF($K56="","",IFERROR(VLOOKUP($K56,Listas!$I$4:$J$11,2,FALSE),""))</f>
        <v/>
      </c>
      <c r="M56" s="9"/>
      <c r="N56" s="12"/>
      <c r="O56" s="13"/>
      <c r="P56" s="14" t="str">
        <f t="shared" si="4"/>
        <v/>
      </c>
      <c r="Q56" s="13"/>
      <c r="R56" s="14" t="str">
        <f t="shared" si="5"/>
        <v/>
      </c>
      <c r="S56" s="13"/>
      <c r="T56" s="14" t="str">
        <f t="shared" si="6"/>
        <v/>
      </c>
      <c r="U56" s="14" t="str">
        <f t="shared" si="7"/>
        <v/>
      </c>
      <c r="V56" s="9"/>
      <c r="W56" s="12"/>
      <c r="X56" s="8"/>
      <c r="Y56" s="9"/>
      <c r="Z56" s="14" t="str">
        <f t="shared" si="8"/>
        <v/>
      </c>
      <c r="AA56" s="11">
        <f t="shared" ca="1" si="9"/>
        <v>0</v>
      </c>
      <c r="AB56" s="9"/>
    </row>
    <row r="57" spans="1:28" x14ac:dyDescent="0.3">
      <c r="A57" s="7" t="str">
        <f t="shared" si="0"/>
        <v/>
      </c>
      <c r="B57" s="7" t="str">
        <f t="shared" si="1"/>
        <v/>
      </c>
      <c r="C57" s="7" t="str">
        <f t="shared" si="2"/>
        <v/>
      </c>
      <c r="D57" s="7" t="str">
        <f t="shared" si="3"/>
        <v/>
      </c>
      <c r="E57" s="8"/>
      <c r="F57" s="8"/>
      <c r="G57" s="8"/>
      <c r="H57" s="8"/>
      <c r="I57" s="9"/>
      <c r="J57" s="9"/>
      <c r="K57" s="9"/>
      <c r="L57" s="11" t="str">
        <f>IF($K57="","",IFERROR(VLOOKUP($K57,Listas!$I$4:$J$11,2,FALSE),""))</f>
        <v/>
      </c>
      <c r="M57" s="9"/>
      <c r="N57" s="12"/>
      <c r="O57" s="13"/>
      <c r="P57" s="14" t="str">
        <f t="shared" si="4"/>
        <v/>
      </c>
      <c r="Q57" s="13"/>
      <c r="R57" s="14" t="str">
        <f t="shared" si="5"/>
        <v/>
      </c>
      <c r="S57" s="13"/>
      <c r="T57" s="14" t="str">
        <f t="shared" si="6"/>
        <v/>
      </c>
      <c r="U57" s="14" t="str">
        <f t="shared" si="7"/>
        <v/>
      </c>
      <c r="V57" s="9"/>
      <c r="W57" s="12"/>
      <c r="X57" s="8"/>
      <c r="Y57" s="9"/>
      <c r="Z57" s="14" t="str">
        <f t="shared" si="8"/>
        <v/>
      </c>
      <c r="AA57" s="11">
        <f t="shared" ca="1" si="9"/>
        <v>0</v>
      </c>
      <c r="AB57" s="9"/>
    </row>
    <row r="58" spans="1:28" x14ac:dyDescent="0.3">
      <c r="A58" s="7" t="str">
        <f t="shared" si="0"/>
        <v/>
      </c>
      <c r="B58" s="7" t="str">
        <f t="shared" si="1"/>
        <v/>
      </c>
      <c r="C58" s="7" t="str">
        <f t="shared" si="2"/>
        <v/>
      </c>
      <c r="D58" s="7" t="str">
        <f t="shared" si="3"/>
        <v/>
      </c>
      <c r="E58" s="8"/>
      <c r="F58" s="8"/>
      <c r="G58" s="8"/>
      <c r="H58" s="8"/>
      <c r="I58" s="9"/>
      <c r="J58" s="9"/>
      <c r="K58" s="9"/>
      <c r="L58" s="11" t="str">
        <f>IF($K58="","",IFERROR(VLOOKUP($K58,Listas!$I$4:$J$11,2,FALSE),""))</f>
        <v/>
      </c>
      <c r="M58" s="9"/>
      <c r="N58" s="12"/>
      <c r="O58" s="13"/>
      <c r="P58" s="14" t="str">
        <f t="shared" si="4"/>
        <v/>
      </c>
      <c r="Q58" s="13"/>
      <c r="R58" s="14" t="str">
        <f t="shared" si="5"/>
        <v/>
      </c>
      <c r="S58" s="13"/>
      <c r="T58" s="14" t="str">
        <f t="shared" si="6"/>
        <v/>
      </c>
      <c r="U58" s="14" t="str">
        <f t="shared" si="7"/>
        <v/>
      </c>
      <c r="V58" s="9"/>
      <c r="W58" s="12"/>
      <c r="X58" s="8"/>
      <c r="Y58" s="9"/>
      <c r="Z58" s="14" t="str">
        <f t="shared" si="8"/>
        <v/>
      </c>
      <c r="AA58" s="11">
        <f t="shared" ca="1" si="9"/>
        <v>0</v>
      </c>
      <c r="AB58" s="9"/>
    </row>
    <row r="59" spans="1:28" x14ac:dyDescent="0.3">
      <c r="A59" s="7" t="str">
        <f t="shared" si="0"/>
        <v/>
      </c>
      <c r="B59" s="7" t="str">
        <f t="shared" si="1"/>
        <v/>
      </c>
      <c r="C59" s="7" t="str">
        <f t="shared" si="2"/>
        <v/>
      </c>
      <c r="D59" s="7" t="str">
        <f t="shared" si="3"/>
        <v/>
      </c>
      <c r="E59" s="8"/>
      <c r="F59" s="8"/>
      <c r="G59" s="8"/>
      <c r="H59" s="8"/>
      <c r="I59" s="9"/>
      <c r="J59" s="9"/>
      <c r="K59" s="9"/>
      <c r="L59" s="11" t="str">
        <f>IF($K59="","",IFERROR(VLOOKUP($K59,Listas!$I$4:$J$11,2,FALSE),""))</f>
        <v/>
      </c>
      <c r="M59" s="9"/>
      <c r="N59" s="12"/>
      <c r="O59" s="13"/>
      <c r="P59" s="14" t="str">
        <f t="shared" si="4"/>
        <v/>
      </c>
      <c r="Q59" s="13"/>
      <c r="R59" s="14" t="str">
        <f t="shared" si="5"/>
        <v/>
      </c>
      <c r="S59" s="13"/>
      <c r="T59" s="14" t="str">
        <f t="shared" si="6"/>
        <v/>
      </c>
      <c r="U59" s="14" t="str">
        <f t="shared" si="7"/>
        <v/>
      </c>
      <c r="V59" s="9"/>
      <c r="W59" s="12"/>
      <c r="X59" s="8"/>
      <c r="Y59" s="9"/>
      <c r="Z59" s="14" t="str">
        <f t="shared" si="8"/>
        <v/>
      </c>
      <c r="AA59" s="11">
        <f t="shared" ca="1" si="9"/>
        <v>0</v>
      </c>
      <c r="AB59" s="9"/>
    </row>
    <row r="60" spans="1:28" x14ac:dyDescent="0.3">
      <c r="A60" s="7" t="str">
        <f t="shared" si="0"/>
        <v/>
      </c>
      <c r="B60" s="7" t="str">
        <f t="shared" si="1"/>
        <v/>
      </c>
      <c r="C60" s="7" t="str">
        <f t="shared" si="2"/>
        <v/>
      </c>
      <c r="D60" s="7" t="str">
        <f t="shared" si="3"/>
        <v/>
      </c>
      <c r="E60" s="8"/>
      <c r="F60" s="8"/>
      <c r="G60" s="8"/>
      <c r="H60" s="8"/>
      <c r="I60" s="9"/>
      <c r="J60" s="9"/>
      <c r="K60" s="9"/>
      <c r="L60" s="11" t="str">
        <f>IF($K60="","",IFERROR(VLOOKUP($K60,Listas!$I$4:$J$11,2,FALSE),""))</f>
        <v/>
      </c>
      <c r="M60" s="9"/>
      <c r="N60" s="12"/>
      <c r="O60" s="13"/>
      <c r="P60" s="14" t="str">
        <f t="shared" si="4"/>
        <v/>
      </c>
      <c r="Q60" s="13"/>
      <c r="R60" s="14" t="str">
        <f t="shared" si="5"/>
        <v/>
      </c>
      <c r="S60" s="13"/>
      <c r="T60" s="14" t="str">
        <f t="shared" si="6"/>
        <v/>
      </c>
      <c r="U60" s="14" t="str">
        <f t="shared" si="7"/>
        <v/>
      </c>
      <c r="V60" s="9"/>
      <c r="W60" s="12"/>
      <c r="X60" s="8"/>
      <c r="Y60" s="9"/>
      <c r="Z60" s="14" t="str">
        <f t="shared" si="8"/>
        <v/>
      </c>
      <c r="AA60" s="11">
        <f t="shared" ca="1" si="9"/>
        <v>0</v>
      </c>
      <c r="AB60" s="9"/>
    </row>
    <row r="61" spans="1:28" x14ac:dyDescent="0.3">
      <c r="A61" s="7" t="str">
        <f t="shared" si="0"/>
        <v/>
      </c>
      <c r="B61" s="7" t="str">
        <f t="shared" si="1"/>
        <v/>
      </c>
      <c r="C61" s="7" t="str">
        <f t="shared" si="2"/>
        <v/>
      </c>
      <c r="D61" s="7" t="str">
        <f t="shared" si="3"/>
        <v/>
      </c>
      <c r="E61" s="8"/>
      <c r="F61" s="8"/>
      <c r="G61" s="8"/>
      <c r="H61" s="8"/>
      <c r="I61" s="9"/>
      <c r="J61" s="9"/>
      <c r="K61" s="9"/>
      <c r="L61" s="11" t="str">
        <f>IF($K61="","",IFERROR(VLOOKUP($K61,Listas!$I$4:$J$11,2,FALSE),""))</f>
        <v/>
      </c>
      <c r="M61" s="9"/>
      <c r="N61" s="12"/>
      <c r="O61" s="13"/>
      <c r="P61" s="14" t="str">
        <f t="shared" si="4"/>
        <v/>
      </c>
      <c r="Q61" s="13"/>
      <c r="R61" s="14" t="str">
        <f t="shared" si="5"/>
        <v/>
      </c>
      <c r="S61" s="13"/>
      <c r="T61" s="14" t="str">
        <f t="shared" si="6"/>
        <v/>
      </c>
      <c r="U61" s="14" t="str">
        <f t="shared" si="7"/>
        <v/>
      </c>
      <c r="V61" s="9"/>
      <c r="W61" s="12"/>
      <c r="X61" s="8"/>
      <c r="Y61" s="9"/>
      <c r="Z61" s="14" t="str">
        <f t="shared" si="8"/>
        <v/>
      </c>
      <c r="AA61" s="11">
        <f t="shared" ca="1" si="9"/>
        <v>0</v>
      </c>
      <c r="AB61" s="9"/>
    </row>
    <row r="62" spans="1:28" x14ac:dyDescent="0.3">
      <c r="A62" s="7" t="str">
        <f t="shared" si="0"/>
        <v/>
      </c>
      <c r="B62" s="7" t="str">
        <f t="shared" si="1"/>
        <v/>
      </c>
      <c r="C62" s="7" t="str">
        <f t="shared" si="2"/>
        <v/>
      </c>
      <c r="D62" s="7" t="str">
        <f t="shared" si="3"/>
        <v/>
      </c>
      <c r="E62" s="8"/>
      <c r="F62" s="8"/>
      <c r="G62" s="8"/>
      <c r="H62" s="8"/>
      <c r="I62" s="9"/>
      <c r="J62" s="9"/>
      <c r="K62" s="9"/>
      <c r="L62" s="11" t="str">
        <f>IF($K62="","",IFERROR(VLOOKUP($K62,Listas!$I$4:$J$11,2,FALSE),""))</f>
        <v/>
      </c>
      <c r="M62" s="9"/>
      <c r="N62" s="12"/>
      <c r="O62" s="13"/>
      <c r="P62" s="14" t="str">
        <f t="shared" si="4"/>
        <v/>
      </c>
      <c r="Q62" s="13"/>
      <c r="R62" s="14" t="str">
        <f t="shared" si="5"/>
        <v/>
      </c>
      <c r="S62" s="13"/>
      <c r="T62" s="14" t="str">
        <f t="shared" si="6"/>
        <v/>
      </c>
      <c r="U62" s="14" t="str">
        <f t="shared" si="7"/>
        <v/>
      </c>
      <c r="V62" s="9"/>
      <c r="W62" s="12"/>
      <c r="X62" s="8"/>
      <c r="Y62" s="9"/>
      <c r="Z62" s="14" t="str">
        <f t="shared" si="8"/>
        <v/>
      </c>
      <c r="AA62" s="11">
        <f t="shared" ca="1" si="9"/>
        <v>0</v>
      </c>
      <c r="AB62" s="9"/>
    </row>
    <row r="63" spans="1:28" x14ac:dyDescent="0.3">
      <c r="A63" s="7" t="str">
        <f t="shared" si="0"/>
        <v/>
      </c>
      <c r="B63" s="7" t="str">
        <f t="shared" si="1"/>
        <v/>
      </c>
      <c r="C63" s="7" t="str">
        <f t="shared" si="2"/>
        <v/>
      </c>
      <c r="D63" s="7" t="str">
        <f t="shared" si="3"/>
        <v/>
      </c>
      <c r="E63" s="8"/>
      <c r="F63" s="8"/>
      <c r="G63" s="8"/>
      <c r="H63" s="8"/>
      <c r="I63" s="9"/>
      <c r="J63" s="9"/>
      <c r="K63" s="9"/>
      <c r="L63" s="11" t="str">
        <f>IF($K63="","",IFERROR(VLOOKUP($K63,Listas!$I$4:$J$11,2,FALSE),""))</f>
        <v/>
      </c>
      <c r="M63" s="9"/>
      <c r="N63" s="12"/>
      <c r="O63" s="13"/>
      <c r="P63" s="14" t="str">
        <f t="shared" si="4"/>
        <v/>
      </c>
      <c r="Q63" s="13"/>
      <c r="R63" s="14" t="str">
        <f t="shared" si="5"/>
        <v/>
      </c>
      <c r="S63" s="13"/>
      <c r="T63" s="14" t="str">
        <f t="shared" si="6"/>
        <v/>
      </c>
      <c r="U63" s="14" t="str">
        <f t="shared" si="7"/>
        <v/>
      </c>
      <c r="V63" s="9"/>
      <c r="W63" s="12"/>
      <c r="X63" s="8"/>
      <c r="Y63" s="9"/>
      <c r="Z63" s="14" t="str">
        <f t="shared" si="8"/>
        <v/>
      </c>
      <c r="AA63" s="11">
        <f t="shared" ca="1" si="9"/>
        <v>0</v>
      </c>
      <c r="AB63" s="9"/>
    </row>
    <row r="64" spans="1:28" x14ac:dyDescent="0.3">
      <c r="A64" s="7" t="str">
        <f t="shared" si="0"/>
        <v/>
      </c>
      <c r="B64" s="7" t="str">
        <f t="shared" si="1"/>
        <v/>
      </c>
      <c r="C64" s="7" t="str">
        <f t="shared" si="2"/>
        <v/>
      </c>
      <c r="D64" s="7" t="str">
        <f t="shared" si="3"/>
        <v/>
      </c>
      <c r="E64" s="8"/>
      <c r="F64" s="8"/>
      <c r="G64" s="8"/>
      <c r="H64" s="8"/>
      <c r="I64" s="9"/>
      <c r="J64" s="9"/>
      <c r="K64" s="9"/>
      <c r="L64" s="11" t="str">
        <f>IF($K64="","",IFERROR(VLOOKUP($K64,Listas!$I$4:$J$11,2,FALSE),""))</f>
        <v/>
      </c>
      <c r="M64" s="9"/>
      <c r="N64" s="12"/>
      <c r="O64" s="13"/>
      <c r="P64" s="14" t="str">
        <f t="shared" si="4"/>
        <v/>
      </c>
      <c r="Q64" s="13"/>
      <c r="R64" s="14" t="str">
        <f t="shared" si="5"/>
        <v/>
      </c>
      <c r="S64" s="13"/>
      <c r="T64" s="14" t="str">
        <f t="shared" si="6"/>
        <v/>
      </c>
      <c r="U64" s="14" t="str">
        <f t="shared" si="7"/>
        <v/>
      </c>
      <c r="V64" s="9"/>
      <c r="W64" s="12"/>
      <c r="X64" s="8"/>
      <c r="Y64" s="9"/>
      <c r="Z64" s="14" t="str">
        <f t="shared" si="8"/>
        <v/>
      </c>
      <c r="AA64" s="11">
        <f t="shared" ca="1" si="9"/>
        <v>0</v>
      </c>
      <c r="AB64" s="9"/>
    </row>
    <row r="65" spans="1:28" x14ac:dyDescent="0.3">
      <c r="A65" s="7" t="str">
        <f t="shared" si="0"/>
        <v/>
      </c>
      <c r="B65" s="7" t="str">
        <f t="shared" si="1"/>
        <v/>
      </c>
      <c r="C65" s="7" t="str">
        <f t="shared" si="2"/>
        <v/>
      </c>
      <c r="D65" s="7" t="str">
        <f t="shared" si="3"/>
        <v/>
      </c>
      <c r="E65" s="8"/>
      <c r="F65" s="8"/>
      <c r="G65" s="8"/>
      <c r="H65" s="8"/>
      <c r="I65" s="9"/>
      <c r="J65" s="9"/>
      <c r="K65" s="9"/>
      <c r="L65" s="11" t="str">
        <f>IF($K65="","",IFERROR(VLOOKUP($K65,Listas!$I$4:$J$11,2,FALSE),""))</f>
        <v/>
      </c>
      <c r="M65" s="9"/>
      <c r="N65" s="12"/>
      <c r="O65" s="13"/>
      <c r="P65" s="14" t="str">
        <f t="shared" si="4"/>
        <v/>
      </c>
      <c r="Q65" s="13"/>
      <c r="R65" s="14" t="str">
        <f t="shared" si="5"/>
        <v/>
      </c>
      <c r="S65" s="13"/>
      <c r="T65" s="14" t="str">
        <f t="shared" si="6"/>
        <v/>
      </c>
      <c r="U65" s="14" t="str">
        <f t="shared" si="7"/>
        <v/>
      </c>
      <c r="V65" s="9"/>
      <c r="W65" s="12"/>
      <c r="X65" s="8"/>
      <c r="Y65" s="9"/>
      <c r="Z65" s="14" t="str">
        <f t="shared" si="8"/>
        <v/>
      </c>
      <c r="AA65" s="11">
        <f t="shared" ca="1" si="9"/>
        <v>0</v>
      </c>
      <c r="AB65" s="9"/>
    </row>
    <row r="66" spans="1:28" x14ac:dyDescent="0.3">
      <c r="A66" s="7" t="str">
        <f t="shared" si="0"/>
        <v/>
      </c>
      <c r="B66" s="7" t="str">
        <f t="shared" si="1"/>
        <v/>
      </c>
      <c r="C66" s="7" t="str">
        <f t="shared" si="2"/>
        <v/>
      </c>
      <c r="D66" s="7" t="str">
        <f t="shared" si="3"/>
        <v/>
      </c>
      <c r="E66" s="8"/>
      <c r="F66" s="8"/>
      <c r="G66" s="8"/>
      <c r="H66" s="8"/>
      <c r="I66" s="9"/>
      <c r="J66" s="9"/>
      <c r="K66" s="9"/>
      <c r="L66" s="11" t="str">
        <f>IF($K66="","",IFERROR(VLOOKUP($K66,Listas!$I$4:$J$11,2,FALSE),""))</f>
        <v/>
      </c>
      <c r="M66" s="9"/>
      <c r="N66" s="12"/>
      <c r="O66" s="13"/>
      <c r="P66" s="14" t="str">
        <f t="shared" si="4"/>
        <v/>
      </c>
      <c r="Q66" s="13"/>
      <c r="R66" s="14" t="str">
        <f t="shared" si="5"/>
        <v/>
      </c>
      <c r="S66" s="13"/>
      <c r="T66" s="14" t="str">
        <f t="shared" si="6"/>
        <v/>
      </c>
      <c r="U66" s="14" t="str">
        <f t="shared" si="7"/>
        <v/>
      </c>
      <c r="V66" s="9"/>
      <c r="W66" s="12"/>
      <c r="X66" s="8"/>
      <c r="Y66" s="9"/>
      <c r="Z66" s="14" t="str">
        <f t="shared" si="8"/>
        <v/>
      </c>
      <c r="AA66" s="11">
        <f t="shared" ca="1" si="9"/>
        <v>0</v>
      </c>
      <c r="AB66" s="9"/>
    </row>
    <row r="67" spans="1:28" x14ac:dyDescent="0.3">
      <c r="A67" s="7" t="str">
        <f t="shared" si="0"/>
        <v/>
      </c>
      <c r="B67" s="7" t="str">
        <f t="shared" si="1"/>
        <v/>
      </c>
      <c r="C67" s="7" t="str">
        <f t="shared" si="2"/>
        <v/>
      </c>
      <c r="D67" s="7" t="str">
        <f t="shared" si="3"/>
        <v/>
      </c>
      <c r="E67" s="8"/>
      <c r="F67" s="8"/>
      <c r="G67" s="8"/>
      <c r="H67" s="8"/>
      <c r="I67" s="9"/>
      <c r="J67" s="9"/>
      <c r="K67" s="9"/>
      <c r="L67" s="11" t="str">
        <f>IF($K67="","",IFERROR(VLOOKUP($K67,Listas!$I$4:$J$11,2,FALSE),""))</f>
        <v/>
      </c>
      <c r="M67" s="9"/>
      <c r="N67" s="12"/>
      <c r="O67" s="13"/>
      <c r="P67" s="14" t="str">
        <f t="shared" si="4"/>
        <v/>
      </c>
      <c r="Q67" s="13"/>
      <c r="R67" s="14" t="str">
        <f t="shared" si="5"/>
        <v/>
      </c>
      <c r="S67" s="13"/>
      <c r="T67" s="14" t="str">
        <f t="shared" si="6"/>
        <v/>
      </c>
      <c r="U67" s="14" t="str">
        <f t="shared" si="7"/>
        <v/>
      </c>
      <c r="V67" s="9"/>
      <c r="W67" s="12"/>
      <c r="X67" s="8"/>
      <c r="Y67" s="9"/>
      <c r="Z67" s="14" t="str">
        <f t="shared" si="8"/>
        <v/>
      </c>
      <c r="AA67" s="11">
        <f t="shared" ca="1" si="9"/>
        <v>0</v>
      </c>
      <c r="AB67" s="9"/>
    </row>
    <row r="68" spans="1:28" x14ac:dyDescent="0.3">
      <c r="A68" s="7" t="str">
        <f t="shared" si="0"/>
        <v/>
      </c>
      <c r="B68" s="7" t="str">
        <f t="shared" si="1"/>
        <v/>
      </c>
      <c r="C68" s="7" t="str">
        <f t="shared" si="2"/>
        <v/>
      </c>
      <c r="D68" s="7" t="str">
        <f t="shared" si="3"/>
        <v/>
      </c>
      <c r="E68" s="8"/>
      <c r="F68" s="8"/>
      <c r="G68" s="8"/>
      <c r="H68" s="8"/>
      <c r="I68" s="9"/>
      <c r="J68" s="9"/>
      <c r="K68" s="9"/>
      <c r="L68" s="11" t="str">
        <f>IF($K68="","",IFERROR(VLOOKUP($K68,Listas!$I$4:$J$11,2,FALSE),""))</f>
        <v/>
      </c>
      <c r="M68" s="9"/>
      <c r="N68" s="12"/>
      <c r="O68" s="13"/>
      <c r="P68" s="14" t="str">
        <f t="shared" si="4"/>
        <v/>
      </c>
      <c r="Q68" s="13"/>
      <c r="R68" s="14" t="str">
        <f t="shared" si="5"/>
        <v/>
      </c>
      <c r="S68" s="13"/>
      <c r="T68" s="14" t="str">
        <f t="shared" si="6"/>
        <v/>
      </c>
      <c r="U68" s="14" t="str">
        <f t="shared" si="7"/>
        <v/>
      </c>
      <c r="V68" s="9"/>
      <c r="W68" s="12"/>
      <c r="X68" s="8"/>
      <c r="Y68" s="9"/>
      <c r="Z68" s="14" t="str">
        <f t="shared" si="8"/>
        <v/>
      </c>
      <c r="AA68" s="11">
        <f t="shared" ca="1" si="9"/>
        <v>0</v>
      </c>
      <c r="AB68" s="9"/>
    </row>
    <row r="69" spans="1:28" x14ac:dyDescent="0.3">
      <c r="A69" s="7" t="str">
        <f t="shared" si="0"/>
        <v/>
      </c>
      <c r="B69" s="7" t="str">
        <f t="shared" si="1"/>
        <v/>
      </c>
      <c r="C69" s="7" t="str">
        <f t="shared" si="2"/>
        <v/>
      </c>
      <c r="D69" s="7" t="str">
        <f t="shared" si="3"/>
        <v/>
      </c>
      <c r="E69" s="8"/>
      <c r="F69" s="8"/>
      <c r="G69" s="8"/>
      <c r="H69" s="8"/>
      <c r="I69" s="9"/>
      <c r="J69" s="9"/>
      <c r="K69" s="9"/>
      <c r="L69" s="11" t="str">
        <f>IF($K69="","",IFERROR(VLOOKUP($K69,Listas!$I$4:$J$11,2,FALSE),""))</f>
        <v/>
      </c>
      <c r="M69" s="9"/>
      <c r="N69" s="12"/>
      <c r="O69" s="13"/>
      <c r="P69" s="14" t="str">
        <f t="shared" si="4"/>
        <v/>
      </c>
      <c r="Q69" s="13"/>
      <c r="R69" s="14" t="str">
        <f t="shared" si="5"/>
        <v/>
      </c>
      <c r="S69" s="13"/>
      <c r="T69" s="14" t="str">
        <f t="shared" si="6"/>
        <v/>
      </c>
      <c r="U69" s="14" t="str">
        <f t="shared" si="7"/>
        <v/>
      </c>
      <c r="V69" s="9"/>
      <c r="W69" s="12"/>
      <c r="X69" s="8"/>
      <c r="Y69" s="9"/>
      <c r="Z69" s="14" t="str">
        <f t="shared" si="8"/>
        <v/>
      </c>
      <c r="AA69" s="11">
        <f t="shared" ca="1" si="9"/>
        <v>0</v>
      </c>
      <c r="AB69" s="9"/>
    </row>
    <row r="70" spans="1:28" x14ac:dyDescent="0.3">
      <c r="A70" s="7" t="str">
        <f t="shared" si="0"/>
        <v/>
      </c>
      <c r="B70" s="7" t="str">
        <f t="shared" si="1"/>
        <v/>
      </c>
      <c r="C70" s="7" t="str">
        <f t="shared" si="2"/>
        <v/>
      </c>
      <c r="D70" s="7" t="str">
        <f t="shared" si="3"/>
        <v/>
      </c>
      <c r="E70" s="8"/>
      <c r="F70" s="8"/>
      <c r="G70" s="8"/>
      <c r="H70" s="8"/>
      <c r="I70" s="9"/>
      <c r="J70" s="9"/>
      <c r="K70" s="9"/>
      <c r="L70" s="11" t="str">
        <f>IF($K70="","",IFERROR(VLOOKUP($K70,Listas!$I$4:$J$11,2,FALSE),""))</f>
        <v/>
      </c>
      <c r="M70" s="9"/>
      <c r="N70" s="12"/>
      <c r="O70" s="13"/>
      <c r="P70" s="14" t="str">
        <f t="shared" si="4"/>
        <v/>
      </c>
      <c r="Q70" s="13"/>
      <c r="R70" s="14" t="str">
        <f t="shared" si="5"/>
        <v/>
      </c>
      <c r="S70" s="13"/>
      <c r="T70" s="14" t="str">
        <f t="shared" si="6"/>
        <v/>
      </c>
      <c r="U70" s="14" t="str">
        <f t="shared" si="7"/>
        <v/>
      </c>
      <c r="V70" s="9"/>
      <c r="W70" s="12"/>
      <c r="X70" s="8"/>
      <c r="Y70" s="9"/>
      <c r="Z70" s="14" t="str">
        <f t="shared" si="8"/>
        <v/>
      </c>
      <c r="AA70" s="11">
        <f t="shared" ca="1" si="9"/>
        <v>0</v>
      </c>
      <c r="AB70" s="9"/>
    </row>
    <row r="71" spans="1:28" x14ac:dyDescent="0.3">
      <c r="A71" s="7" t="str">
        <f t="shared" si="0"/>
        <v/>
      </c>
      <c r="B71" s="7" t="str">
        <f t="shared" si="1"/>
        <v/>
      </c>
      <c r="C71" s="7" t="str">
        <f t="shared" si="2"/>
        <v/>
      </c>
      <c r="D71" s="7" t="str">
        <f t="shared" si="3"/>
        <v/>
      </c>
      <c r="E71" s="8"/>
      <c r="F71" s="8"/>
      <c r="G71" s="8"/>
      <c r="H71" s="8"/>
      <c r="I71" s="9"/>
      <c r="J71" s="9"/>
      <c r="K71" s="9"/>
      <c r="L71" s="11" t="str">
        <f>IF($K71="","",IFERROR(VLOOKUP($K71,Listas!$I$4:$J$11,2,FALSE),""))</f>
        <v/>
      </c>
      <c r="M71" s="9"/>
      <c r="N71" s="12"/>
      <c r="O71" s="13"/>
      <c r="P71" s="14" t="str">
        <f t="shared" si="4"/>
        <v/>
      </c>
      <c r="Q71" s="13"/>
      <c r="R71" s="14" t="str">
        <f t="shared" si="5"/>
        <v/>
      </c>
      <c r="S71" s="13"/>
      <c r="T71" s="14" t="str">
        <f t="shared" si="6"/>
        <v/>
      </c>
      <c r="U71" s="14" t="str">
        <f t="shared" si="7"/>
        <v/>
      </c>
      <c r="V71" s="9"/>
      <c r="W71" s="12"/>
      <c r="X71" s="8"/>
      <c r="Y71" s="9"/>
      <c r="Z71" s="14" t="str">
        <f t="shared" si="8"/>
        <v/>
      </c>
      <c r="AA71" s="11">
        <f t="shared" ca="1" si="9"/>
        <v>0</v>
      </c>
      <c r="AB71" s="9"/>
    </row>
    <row r="72" spans="1:28" x14ac:dyDescent="0.3">
      <c r="A72" s="7" t="str">
        <f t="shared" ref="A72:A135" si="10">IF($E72="","",ROW()-7)</f>
        <v/>
      </c>
      <c r="B72" s="7" t="str">
        <f t="shared" ref="B72:B135" si="11">IF($E72="","",YEAR($E72))</f>
        <v/>
      </c>
      <c r="C72" s="7" t="str">
        <f t="shared" ref="C72:C135" si="12">IF($E72="","",MONTH($E72))</f>
        <v/>
      </c>
      <c r="D72" s="7" t="str">
        <f t="shared" ref="D72:D135" si="13">IF($E72="","",INT((MONTH($E72)-1)/3)+1)</f>
        <v/>
      </c>
      <c r="E72" s="8"/>
      <c r="F72" s="8"/>
      <c r="G72" s="8"/>
      <c r="H72" s="8"/>
      <c r="I72" s="9"/>
      <c r="J72" s="9"/>
      <c r="K72" s="9"/>
      <c r="L72" s="11" t="str">
        <f>IF($K72="","",IFERROR(VLOOKUP($K72,Listas!$I$4:$J$11,2,FALSE),""))</f>
        <v/>
      </c>
      <c r="M72" s="9"/>
      <c r="N72" s="12"/>
      <c r="O72" s="13"/>
      <c r="P72" s="14" t="str">
        <f t="shared" ref="P72:P135" si="14">IF($N72="","",ROUND($N72*$O72,2))</f>
        <v/>
      </c>
      <c r="Q72" s="13"/>
      <c r="R72" s="14" t="str">
        <f t="shared" ref="R72:R135" si="15">IF($P72="","",ROUND($P72*$Q72,2))</f>
        <v/>
      </c>
      <c r="S72" s="13"/>
      <c r="T72" s="14" t="str">
        <f t="shared" ref="T72:T135" si="16">IF($N72="","",ROUND($N72*$S72,2))</f>
        <v/>
      </c>
      <c r="U72" s="14" t="str">
        <f t="shared" ref="U72:U135" si="17">IF($N72="","",ROUND($N72+$P72-$T72,2))</f>
        <v/>
      </c>
      <c r="V72" s="9"/>
      <c r="W72" s="12"/>
      <c r="X72" s="8"/>
      <c r="Y72" s="9"/>
      <c r="Z72" s="14" t="str">
        <f t="shared" ref="Z72:Z135" si="18">IF($V72="ANULADA",0,IF($U72="","",MAX($U72-IF($W72="",0,$W72),0)))</f>
        <v/>
      </c>
      <c r="AA72" s="11">
        <f t="shared" ref="AA72:AA135" ca="1" si="19">IF(AND($V72&lt;&gt;"PAGADA",$V72&lt;&gt;"ANULADA",$H72&lt;&gt;"",TODAY()&gt;$H72,$Z72&gt;0),TODAY()-$H72,0)</f>
        <v>0</v>
      </c>
      <c r="AB72" s="9"/>
    </row>
    <row r="73" spans="1:28" x14ac:dyDescent="0.3">
      <c r="A73" s="7" t="str">
        <f t="shared" si="10"/>
        <v/>
      </c>
      <c r="B73" s="7" t="str">
        <f t="shared" si="11"/>
        <v/>
      </c>
      <c r="C73" s="7" t="str">
        <f t="shared" si="12"/>
        <v/>
      </c>
      <c r="D73" s="7" t="str">
        <f t="shared" si="13"/>
        <v/>
      </c>
      <c r="E73" s="8"/>
      <c r="F73" s="8"/>
      <c r="G73" s="8"/>
      <c r="H73" s="8"/>
      <c r="I73" s="9"/>
      <c r="J73" s="9"/>
      <c r="K73" s="9"/>
      <c r="L73" s="11" t="str">
        <f>IF($K73="","",IFERROR(VLOOKUP($K73,Listas!$I$4:$J$11,2,FALSE),""))</f>
        <v/>
      </c>
      <c r="M73" s="9"/>
      <c r="N73" s="12"/>
      <c r="O73" s="13"/>
      <c r="P73" s="14" t="str">
        <f t="shared" si="14"/>
        <v/>
      </c>
      <c r="Q73" s="13"/>
      <c r="R73" s="14" t="str">
        <f t="shared" si="15"/>
        <v/>
      </c>
      <c r="S73" s="13"/>
      <c r="T73" s="14" t="str">
        <f t="shared" si="16"/>
        <v/>
      </c>
      <c r="U73" s="14" t="str">
        <f t="shared" si="17"/>
        <v/>
      </c>
      <c r="V73" s="9"/>
      <c r="W73" s="12"/>
      <c r="X73" s="8"/>
      <c r="Y73" s="9"/>
      <c r="Z73" s="14" t="str">
        <f t="shared" si="18"/>
        <v/>
      </c>
      <c r="AA73" s="11">
        <f t="shared" ca="1" si="19"/>
        <v>0</v>
      </c>
      <c r="AB73" s="9"/>
    </row>
    <row r="74" spans="1:28" x14ac:dyDescent="0.3">
      <c r="A74" s="7" t="str">
        <f t="shared" si="10"/>
        <v/>
      </c>
      <c r="B74" s="7" t="str">
        <f t="shared" si="11"/>
        <v/>
      </c>
      <c r="C74" s="7" t="str">
        <f t="shared" si="12"/>
        <v/>
      </c>
      <c r="D74" s="7" t="str">
        <f t="shared" si="13"/>
        <v/>
      </c>
      <c r="E74" s="8"/>
      <c r="F74" s="8"/>
      <c r="G74" s="8"/>
      <c r="H74" s="8"/>
      <c r="I74" s="9"/>
      <c r="J74" s="9"/>
      <c r="K74" s="9"/>
      <c r="L74" s="11" t="str">
        <f>IF($K74="","",IFERROR(VLOOKUP($K74,Listas!$I$4:$J$11,2,FALSE),""))</f>
        <v/>
      </c>
      <c r="M74" s="9"/>
      <c r="N74" s="12"/>
      <c r="O74" s="13"/>
      <c r="P74" s="14" t="str">
        <f t="shared" si="14"/>
        <v/>
      </c>
      <c r="Q74" s="13"/>
      <c r="R74" s="14" t="str">
        <f t="shared" si="15"/>
        <v/>
      </c>
      <c r="S74" s="13"/>
      <c r="T74" s="14" t="str">
        <f t="shared" si="16"/>
        <v/>
      </c>
      <c r="U74" s="14" t="str">
        <f t="shared" si="17"/>
        <v/>
      </c>
      <c r="V74" s="9"/>
      <c r="W74" s="12"/>
      <c r="X74" s="8"/>
      <c r="Y74" s="9"/>
      <c r="Z74" s="14" t="str">
        <f t="shared" si="18"/>
        <v/>
      </c>
      <c r="AA74" s="11">
        <f t="shared" ca="1" si="19"/>
        <v>0</v>
      </c>
      <c r="AB74" s="9"/>
    </row>
    <row r="75" spans="1:28" x14ac:dyDescent="0.3">
      <c r="A75" s="7" t="str">
        <f t="shared" si="10"/>
        <v/>
      </c>
      <c r="B75" s="7" t="str">
        <f t="shared" si="11"/>
        <v/>
      </c>
      <c r="C75" s="7" t="str">
        <f t="shared" si="12"/>
        <v/>
      </c>
      <c r="D75" s="7" t="str">
        <f t="shared" si="13"/>
        <v/>
      </c>
      <c r="E75" s="8"/>
      <c r="F75" s="8"/>
      <c r="G75" s="8"/>
      <c r="H75" s="8"/>
      <c r="I75" s="9"/>
      <c r="J75" s="9"/>
      <c r="K75" s="9"/>
      <c r="L75" s="11" t="str">
        <f>IF($K75="","",IFERROR(VLOOKUP($K75,Listas!$I$4:$J$11,2,FALSE),""))</f>
        <v/>
      </c>
      <c r="M75" s="9"/>
      <c r="N75" s="12"/>
      <c r="O75" s="13"/>
      <c r="P75" s="14" t="str">
        <f t="shared" si="14"/>
        <v/>
      </c>
      <c r="Q75" s="13"/>
      <c r="R75" s="14" t="str">
        <f t="shared" si="15"/>
        <v/>
      </c>
      <c r="S75" s="13"/>
      <c r="T75" s="14" t="str">
        <f t="shared" si="16"/>
        <v/>
      </c>
      <c r="U75" s="14" t="str">
        <f t="shared" si="17"/>
        <v/>
      </c>
      <c r="V75" s="9"/>
      <c r="W75" s="12"/>
      <c r="X75" s="8"/>
      <c r="Y75" s="9"/>
      <c r="Z75" s="14" t="str">
        <f t="shared" si="18"/>
        <v/>
      </c>
      <c r="AA75" s="11">
        <f t="shared" ca="1" si="19"/>
        <v>0</v>
      </c>
      <c r="AB75" s="9"/>
    </row>
    <row r="76" spans="1:28" x14ac:dyDescent="0.3">
      <c r="A76" s="7" t="str">
        <f t="shared" si="10"/>
        <v/>
      </c>
      <c r="B76" s="7" t="str">
        <f t="shared" si="11"/>
        <v/>
      </c>
      <c r="C76" s="7" t="str">
        <f t="shared" si="12"/>
        <v/>
      </c>
      <c r="D76" s="7" t="str">
        <f t="shared" si="13"/>
        <v/>
      </c>
      <c r="E76" s="8"/>
      <c r="F76" s="8"/>
      <c r="G76" s="8"/>
      <c r="H76" s="8"/>
      <c r="I76" s="9"/>
      <c r="J76" s="9"/>
      <c r="K76" s="9"/>
      <c r="L76" s="11" t="str">
        <f>IF($K76="","",IFERROR(VLOOKUP($K76,Listas!$I$4:$J$11,2,FALSE),""))</f>
        <v/>
      </c>
      <c r="M76" s="9"/>
      <c r="N76" s="12"/>
      <c r="O76" s="13"/>
      <c r="P76" s="14" t="str">
        <f t="shared" si="14"/>
        <v/>
      </c>
      <c r="Q76" s="13"/>
      <c r="R76" s="14" t="str">
        <f t="shared" si="15"/>
        <v/>
      </c>
      <c r="S76" s="13"/>
      <c r="T76" s="14" t="str">
        <f t="shared" si="16"/>
        <v/>
      </c>
      <c r="U76" s="14" t="str">
        <f t="shared" si="17"/>
        <v/>
      </c>
      <c r="V76" s="9"/>
      <c r="W76" s="12"/>
      <c r="X76" s="8"/>
      <c r="Y76" s="9"/>
      <c r="Z76" s="14" t="str">
        <f t="shared" si="18"/>
        <v/>
      </c>
      <c r="AA76" s="11">
        <f t="shared" ca="1" si="19"/>
        <v>0</v>
      </c>
      <c r="AB76" s="9"/>
    </row>
    <row r="77" spans="1:28" x14ac:dyDescent="0.3">
      <c r="A77" s="7" t="str">
        <f t="shared" si="10"/>
        <v/>
      </c>
      <c r="B77" s="7" t="str">
        <f t="shared" si="11"/>
        <v/>
      </c>
      <c r="C77" s="7" t="str">
        <f t="shared" si="12"/>
        <v/>
      </c>
      <c r="D77" s="7" t="str">
        <f t="shared" si="13"/>
        <v/>
      </c>
      <c r="E77" s="8"/>
      <c r="F77" s="8"/>
      <c r="G77" s="8"/>
      <c r="H77" s="8"/>
      <c r="I77" s="9"/>
      <c r="J77" s="9"/>
      <c r="K77" s="9"/>
      <c r="L77" s="11" t="str">
        <f>IF($K77="","",IFERROR(VLOOKUP($K77,Listas!$I$4:$J$11,2,FALSE),""))</f>
        <v/>
      </c>
      <c r="M77" s="9"/>
      <c r="N77" s="12"/>
      <c r="O77" s="13"/>
      <c r="P77" s="14" t="str">
        <f t="shared" si="14"/>
        <v/>
      </c>
      <c r="Q77" s="13"/>
      <c r="R77" s="14" t="str">
        <f t="shared" si="15"/>
        <v/>
      </c>
      <c r="S77" s="13"/>
      <c r="T77" s="14" t="str">
        <f t="shared" si="16"/>
        <v/>
      </c>
      <c r="U77" s="14" t="str">
        <f t="shared" si="17"/>
        <v/>
      </c>
      <c r="V77" s="9"/>
      <c r="W77" s="12"/>
      <c r="X77" s="8"/>
      <c r="Y77" s="9"/>
      <c r="Z77" s="14" t="str">
        <f t="shared" si="18"/>
        <v/>
      </c>
      <c r="AA77" s="11">
        <f t="shared" ca="1" si="19"/>
        <v>0</v>
      </c>
      <c r="AB77" s="9"/>
    </row>
    <row r="78" spans="1:28" x14ac:dyDescent="0.3">
      <c r="A78" s="7" t="str">
        <f t="shared" si="10"/>
        <v/>
      </c>
      <c r="B78" s="7" t="str">
        <f t="shared" si="11"/>
        <v/>
      </c>
      <c r="C78" s="7" t="str">
        <f t="shared" si="12"/>
        <v/>
      </c>
      <c r="D78" s="7" t="str">
        <f t="shared" si="13"/>
        <v/>
      </c>
      <c r="E78" s="8"/>
      <c r="F78" s="8"/>
      <c r="G78" s="8"/>
      <c r="H78" s="8"/>
      <c r="I78" s="9"/>
      <c r="J78" s="9"/>
      <c r="K78" s="9"/>
      <c r="L78" s="11" t="str">
        <f>IF($K78="","",IFERROR(VLOOKUP($K78,Listas!$I$4:$J$11,2,FALSE),""))</f>
        <v/>
      </c>
      <c r="M78" s="9"/>
      <c r="N78" s="12"/>
      <c r="O78" s="13"/>
      <c r="P78" s="14" t="str">
        <f t="shared" si="14"/>
        <v/>
      </c>
      <c r="Q78" s="13"/>
      <c r="R78" s="14" t="str">
        <f t="shared" si="15"/>
        <v/>
      </c>
      <c r="S78" s="13"/>
      <c r="T78" s="14" t="str">
        <f t="shared" si="16"/>
        <v/>
      </c>
      <c r="U78" s="14" t="str">
        <f t="shared" si="17"/>
        <v/>
      </c>
      <c r="V78" s="9"/>
      <c r="W78" s="12"/>
      <c r="X78" s="8"/>
      <c r="Y78" s="9"/>
      <c r="Z78" s="14" t="str">
        <f t="shared" si="18"/>
        <v/>
      </c>
      <c r="AA78" s="11">
        <f t="shared" ca="1" si="19"/>
        <v>0</v>
      </c>
      <c r="AB78" s="9"/>
    </row>
    <row r="79" spans="1:28" x14ac:dyDescent="0.3">
      <c r="A79" s="7" t="str">
        <f t="shared" si="10"/>
        <v/>
      </c>
      <c r="B79" s="7" t="str">
        <f t="shared" si="11"/>
        <v/>
      </c>
      <c r="C79" s="7" t="str">
        <f t="shared" si="12"/>
        <v/>
      </c>
      <c r="D79" s="7" t="str">
        <f t="shared" si="13"/>
        <v/>
      </c>
      <c r="E79" s="8"/>
      <c r="F79" s="8"/>
      <c r="G79" s="8"/>
      <c r="H79" s="8"/>
      <c r="I79" s="9"/>
      <c r="J79" s="9"/>
      <c r="K79" s="9"/>
      <c r="L79" s="11" t="str">
        <f>IF($K79="","",IFERROR(VLOOKUP($K79,Listas!$I$4:$J$11,2,FALSE),""))</f>
        <v/>
      </c>
      <c r="M79" s="9"/>
      <c r="N79" s="12"/>
      <c r="O79" s="13"/>
      <c r="P79" s="14" t="str">
        <f t="shared" si="14"/>
        <v/>
      </c>
      <c r="Q79" s="13"/>
      <c r="R79" s="14" t="str">
        <f t="shared" si="15"/>
        <v/>
      </c>
      <c r="S79" s="13"/>
      <c r="T79" s="14" t="str">
        <f t="shared" si="16"/>
        <v/>
      </c>
      <c r="U79" s="14" t="str">
        <f t="shared" si="17"/>
        <v/>
      </c>
      <c r="V79" s="9"/>
      <c r="W79" s="12"/>
      <c r="X79" s="8"/>
      <c r="Y79" s="9"/>
      <c r="Z79" s="14" t="str">
        <f t="shared" si="18"/>
        <v/>
      </c>
      <c r="AA79" s="11">
        <f t="shared" ca="1" si="19"/>
        <v>0</v>
      </c>
      <c r="AB79" s="9"/>
    </row>
    <row r="80" spans="1:28" x14ac:dyDescent="0.3">
      <c r="A80" s="7" t="str">
        <f t="shared" si="10"/>
        <v/>
      </c>
      <c r="B80" s="7" t="str">
        <f t="shared" si="11"/>
        <v/>
      </c>
      <c r="C80" s="7" t="str">
        <f t="shared" si="12"/>
        <v/>
      </c>
      <c r="D80" s="7" t="str">
        <f t="shared" si="13"/>
        <v/>
      </c>
      <c r="E80" s="8"/>
      <c r="F80" s="8"/>
      <c r="G80" s="8"/>
      <c r="H80" s="8"/>
      <c r="I80" s="9"/>
      <c r="J80" s="9"/>
      <c r="K80" s="9"/>
      <c r="L80" s="11" t="str">
        <f>IF($K80="","",IFERROR(VLOOKUP($K80,Listas!$I$4:$J$11,2,FALSE),""))</f>
        <v/>
      </c>
      <c r="M80" s="9"/>
      <c r="N80" s="12"/>
      <c r="O80" s="13"/>
      <c r="P80" s="14" t="str">
        <f t="shared" si="14"/>
        <v/>
      </c>
      <c r="Q80" s="13"/>
      <c r="R80" s="14" t="str">
        <f t="shared" si="15"/>
        <v/>
      </c>
      <c r="S80" s="13"/>
      <c r="T80" s="14" t="str">
        <f t="shared" si="16"/>
        <v/>
      </c>
      <c r="U80" s="14" t="str">
        <f t="shared" si="17"/>
        <v/>
      </c>
      <c r="V80" s="9"/>
      <c r="W80" s="12"/>
      <c r="X80" s="8"/>
      <c r="Y80" s="9"/>
      <c r="Z80" s="14" t="str">
        <f t="shared" si="18"/>
        <v/>
      </c>
      <c r="AA80" s="11">
        <f t="shared" ca="1" si="19"/>
        <v>0</v>
      </c>
      <c r="AB80" s="9"/>
    </row>
    <row r="81" spans="1:28" x14ac:dyDescent="0.3">
      <c r="A81" s="7" t="str">
        <f t="shared" si="10"/>
        <v/>
      </c>
      <c r="B81" s="7" t="str">
        <f t="shared" si="11"/>
        <v/>
      </c>
      <c r="C81" s="7" t="str">
        <f t="shared" si="12"/>
        <v/>
      </c>
      <c r="D81" s="7" t="str">
        <f t="shared" si="13"/>
        <v/>
      </c>
      <c r="E81" s="8"/>
      <c r="F81" s="8"/>
      <c r="G81" s="8"/>
      <c r="H81" s="8"/>
      <c r="I81" s="9"/>
      <c r="J81" s="9"/>
      <c r="K81" s="9"/>
      <c r="L81" s="11" t="str">
        <f>IF($K81="","",IFERROR(VLOOKUP($K81,Listas!$I$4:$J$11,2,FALSE),""))</f>
        <v/>
      </c>
      <c r="M81" s="9"/>
      <c r="N81" s="12"/>
      <c r="O81" s="13"/>
      <c r="P81" s="14" t="str">
        <f t="shared" si="14"/>
        <v/>
      </c>
      <c r="Q81" s="13"/>
      <c r="R81" s="14" t="str">
        <f t="shared" si="15"/>
        <v/>
      </c>
      <c r="S81" s="13"/>
      <c r="T81" s="14" t="str">
        <f t="shared" si="16"/>
        <v/>
      </c>
      <c r="U81" s="14" t="str">
        <f t="shared" si="17"/>
        <v/>
      </c>
      <c r="V81" s="9"/>
      <c r="W81" s="12"/>
      <c r="X81" s="8"/>
      <c r="Y81" s="9"/>
      <c r="Z81" s="14" t="str">
        <f t="shared" si="18"/>
        <v/>
      </c>
      <c r="AA81" s="11">
        <f t="shared" ca="1" si="19"/>
        <v>0</v>
      </c>
      <c r="AB81" s="9"/>
    </row>
    <row r="82" spans="1:28" x14ac:dyDescent="0.3">
      <c r="A82" s="7" t="str">
        <f t="shared" si="10"/>
        <v/>
      </c>
      <c r="B82" s="7" t="str">
        <f t="shared" si="11"/>
        <v/>
      </c>
      <c r="C82" s="7" t="str">
        <f t="shared" si="12"/>
        <v/>
      </c>
      <c r="D82" s="7" t="str">
        <f t="shared" si="13"/>
        <v/>
      </c>
      <c r="E82" s="8"/>
      <c r="F82" s="8"/>
      <c r="G82" s="8"/>
      <c r="H82" s="8"/>
      <c r="I82" s="9"/>
      <c r="J82" s="9"/>
      <c r="K82" s="9"/>
      <c r="L82" s="11" t="str">
        <f>IF($K82="","",IFERROR(VLOOKUP($K82,Listas!$I$4:$J$11,2,FALSE),""))</f>
        <v/>
      </c>
      <c r="M82" s="9"/>
      <c r="N82" s="12"/>
      <c r="O82" s="13"/>
      <c r="P82" s="14" t="str">
        <f t="shared" si="14"/>
        <v/>
      </c>
      <c r="Q82" s="13"/>
      <c r="R82" s="14" t="str">
        <f t="shared" si="15"/>
        <v/>
      </c>
      <c r="S82" s="13"/>
      <c r="T82" s="14" t="str">
        <f t="shared" si="16"/>
        <v/>
      </c>
      <c r="U82" s="14" t="str">
        <f t="shared" si="17"/>
        <v/>
      </c>
      <c r="V82" s="9"/>
      <c r="W82" s="12"/>
      <c r="X82" s="8"/>
      <c r="Y82" s="9"/>
      <c r="Z82" s="14" t="str">
        <f t="shared" si="18"/>
        <v/>
      </c>
      <c r="AA82" s="11">
        <f t="shared" ca="1" si="19"/>
        <v>0</v>
      </c>
      <c r="AB82" s="9"/>
    </row>
    <row r="83" spans="1:28" x14ac:dyDescent="0.3">
      <c r="A83" s="7" t="str">
        <f t="shared" si="10"/>
        <v/>
      </c>
      <c r="B83" s="7" t="str">
        <f t="shared" si="11"/>
        <v/>
      </c>
      <c r="C83" s="7" t="str">
        <f t="shared" si="12"/>
        <v/>
      </c>
      <c r="D83" s="7" t="str">
        <f t="shared" si="13"/>
        <v/>
      </c>
      <c r="E83" s="8"/>
      <c r="F83" s="8"/>
      <c r="G83" s="8"/>
      <c r="H83" s="8"/>
      <c r="I83" s="9"/>
      <c r="J83" s="9"/>
      <c r="K83" s="9"/>
      <c r="L83" s="11" t="str">
        <f>IF($K83="","",IFERROR(VLOOKUP($K83,Listas!$I$4:$J$11,2,FALSE),""))</f>
        <v/>
      </c>
      <c r="M83" s="9"/>
      <c r="N83" s="12"/>
      <c r="O83" s="13"/>
      <c r="P83" s="14" t="str">
        <f t="shared" si="14"/>
        <v/>
      </c>
      <c r="Q83" s="13"/>
      <c r="R83" s="14" t="str">
        <f t="shared" si="15"/>
        <v/>
      </c>
      <c r="S83" s="13"/>
      <c r="T83" s="14" t="str">
        <f t="shared" si="16"/>
        <v/>
      </c>
      <c r="U83" s="14" t="str">
        <f t="shared" si="17"/>
        <v/>
      </c>
      <c r="V83" s="9"/>
      <c r="W83" s="12"/>
      <c r="X83" s="8"/>
      <c r="Y83" s="9"/>
      <c r="Z83" s="14" t="str">
        <f t="shared" si="18"/>
        <v/>
      </c>
      <c r="AA83" s="11">
        <f t="shared" ca="1" si="19"/>
        <v>0</v>
      </c>
      <c r="AB83" s="9"/>
    </row>
    <row r="84" spans="1:28" x14ac:dyDescent="0.3">
      <c r="A84" s="7" t="str">
        <f t="shared" si="10"/>
        <v/>
      </c>
      <c r="B84" s="7" t="str">
        <f t="shared" si="11"/>
        <v/>
      </c>
      <c r="C84" s="7" t="str">
        <f t="shared" si="12"/>
        <v/>
      </c>
      <c r="D84" s="7" t="str">
        <f t="shared" si="13"/>
        <v/>
      </c>
      <c r="E84" s="8"/>
      <c r="F84" s="8"/>
      <c r="G84" s="8"/>
      <c r="H84" s="8"/>
      <c r="I84" s="9"/>
      <c r="J84" s="9"/>
      <c r="K84" s="9"/>
      <c r="L84" s="11" t="str">
        <f>IF($K84="","",IFERROR(VLOOKUP($K84,Listas!$I$4:$J$11,2,FALSE),""))</f>
        <v/>
      </c>
      <c r="M84" s="9"/>
      <c r="N84" s="12"/>
      <c r="O84" s="13"/>
      <c r="P84" s="14" t="str">
        <f t="shared" si="14"/>
        <v/>
      </c>
      <c r="Q84" s="13"/>
      <c r="R84" s="14" t="str">
        <f t="shared" si="15"/>
        <v/>
      </c>
      <c r="S84" s="13"/>
      <c r="T84" s="14" t="str">
        <f t="shared" si="16"/>
        <v/>
      </c>
      <c r="U84" s="14" t="str">
        <f t="shared" si="17"/>
        <v/>
      </c>
      <c r="V84" s="9"/>
      <c r="W84" s="12"/>
      <c r="X84" s="8"/>
      <c r="Y84" s="9"/>
      <c r="Z84" s="14" t="str">
        <f t="shared" si="18"/>
        <v/>
      </c>
      <c r="AA84" s="11">
        <f t="shared" ca="1" si="19"/>
        <v>0</v>
      </c>
      <c r="AB84" s="9"/>
    </row>
    <row r="85" spans="1:28" x14ac:dyDescent="0.3">
      <c r="A85" s="7" t="str">
        <f t="shared" si="10"/>
        <v/>
      </c>
      <c r="B85" s="7" t="str">
        <f t="shared" si="11"/>
        <v/>
      </c>
      <c r="C85" s="7" t="str">
        <f t="shared" si="12"/>
        <v/>
      </c>
      <c r="D85" s="7" t="str">
        <f t="shared" si="13"/>
        <v/>
      </c>
      <c r="E85" s="8"/>
      <c r="F85" s="8"/>
      <c r="G85" s="8"/>
      <c r="H85" s="8"/>
      <c r="I85" s="9"/>
      <c r="J85" s="9"/>
      <c r="K85" s="9"/>
      <c r="L85" s="11" t="str">
        <f>IF($K85="","",IFERROR(VLOOKUP($K85,Listas!$I$4:$J$11,2,FALSE),""))</f>
        <v/>
      </c>
      <c r="M85" s="9"/>
      <c r="N85" s="12"/>
      <c r="O85" s="13"/>
      <c r="P85" s="14" t="str">
        <f t="shared" si="14"/>
        <v/>
      </c>
      <c r="Q85" s="13"/>
      <c r="R85" s="14" t="str">
        <f t="shared" si="15"/>
        <v/>
      </c>
      <c r="S85" s="13"/>
      <c r="T85" s="14" t="str">
        <f t="shared" si="16"/>
        <v/>
      </c>
      <c r="U85" s="14" t="str">
        <f t="shared" si="17"/>
        <v/>
      </c>
      <c r="V85" s="9"/>
      <c r="W85" s="12"/>
      <c r="X85" s="8"/>
      <c r="Y85" s="9"/>
      <c r="Z85" s="14" t="str">
        <f t="shared" si="18"/>
        <v/>
      </c>
      <c r="AA85" s="11">
        <f t="shared" ca="1" si="19"/>
        <v>0</v>
      </c>
      <c r="AB85" s="9"/>
    </row>
    <row r="86" spans="1:28" x14ac:dyDescent="0.3">
      <c r="A86" s="7" t="str">
        <f t="shared" si="10"/>
        <v/>
      </c>
      <c r="B86" s="7" t="str">
        <f t="shared" si="11"/>
        <v/>
      </c>
      <c r="C86" s="7" t="str">
        <f t="shared" si="12"/>
        <v/>
      </c>
      <c r="D86" s="7" t="str">
        <f t="shared" si="13"/>
        <v/>
      </c>
      <c r="E86" s="8"/>
      <c r="F86" s="8"/>
      <c r="G86" s="8"/>
      <c r="H86" s="8"/>
      <c r="I86" s="9"/>
      <c r="J86" s="9"/>
      <c r="K86" s="9"/>
      <c r="L86" s="11" t="str">
        <f>IF($K86="","",IFERROR(VLOOKUP($K86,Listas!$I$4:$J$11,2,FALSE),""))</f>
        <v/>
      </c>
      <c r="M86" s="9"/>
      <c r="N86" s="12"/>
      <c r="O86" s="13"/>
      <c r="P86" s="14" t="str">
        <f t="shared" si="14"/>
        <v/>
      </c>
      <c r="Q86" s="13"/>
      <c r="R86" s="14" t="str">
        <f t="shared" si="15"/>
        <v/>
      </c>
      <c r="S86" s="13"/>
      <c r="T86" s="14" t="str">
        <f t="shared" si="16"/>
        <v/>
      </c>
      <c r="U86" s="14" t="str">
        <f t="shared" si="17"/>
        <v/>
      </c>
      <c r="V86" s="9"/>
      <c r="W86" s="12"/>
      <c r="X86" s="8"/>
      <c r="Y86" s="9"/>
      <c r="Z86" s="14" t="str">
        <f t="shared" si="18"/>
        <v/>
      </c>
      <c r="AA86" s="11">
        <f t="shared" ca="1" si="19"/>
        <v>0</v>
      </c>
      <c r="AB86" s="9"/>
    </row>
    <row r="87" spans="1:28" x14ac:dyDescent="0.3">
      <c r="A87" s="7" t="str">
        <f t="shared" si="10"/>
        <v/>
      </c>
      <c r="B87" s="7" t="str">
        <f t="shared" si="11"/>
        <v/>
      </c>
      <c r="C87" s="7" t="str">
        <f t="shared" si="12"/>
        <v/>
      </c>
      <c r="D87" s="7" t="str">
        <f t="shared" si="13"/>
        <v/>
      </c>
      <c r="E87" s="8"/>
      <c r="F87" s="8"/>
      <c r="G87" s="8"/>
      <c r="H87" s="8"/>
      <c r="I87" s="9"/>
      <c r="J87" s="9"/>
      <c r="K87" s="9"/>
      <c r="L87" s="11" t="str">
        <f>IF($K87="","",IFERROR(VLOOKUP($K87,Listas!$I$4:$J$11,2,FALSE),""))</f>
        <v/>
      </c>
      <c r="M87" s="9"/>
      <c r="N87" s="12"/>
      <c r="O87" s="13"/>
      <c r="P87" s="14" t="str">
        <f t="shared" si="14"/>
        <v/>
      </c>
      <c r="Q87" s="13"/>
      <c r="R87" s="14" t="str">
        <f t="shared" si="15"/>
        <v/>
      </c>
      <c r="S87" s="13"/>
      <c r="T87" s="14" t="str">
        <f t="shared" si="16"/>
        <v/>
      </c>
      <c r="U87" s="14" t="str">
        <f t="shared" si="17"/>
        <v/>
      </c>
      <c r="V87" s="9"/>
      <c r="W87" s="12"/>
      <c r="X87" s="8"/>
      <c r="Y87" s="9"/>
      <c r="Z87" s="14" t="str">
        <f t="shared" si="18"/>
        <v/>
      </c>
      <c r="AA87" s="11">
        <f t="shared" ca="1" si="19"/>
        <v>0</v>
      </c>
      <c r="AB87" s="9"/>
    </row>
    <row r="88" spans="1:28" x14ac:dyDescent="0.3">
      <c r="A88" s="7" t="str">
        <f t="shared" si="10"/>
        <v/>
      </c>
      <c r="B88" s="7" t="str">
        <f t="shared" si="11"/>
        <v/>
      </c>
      <c r="C88" s="7" t="str">
        <f t="shared" si="12"/>
        <v/>
      </c>
      <c r="D88" s="7" t="str">
        <f t="shared" si="13"/>
        <v/>
      </c>
      <c r="E88" s="8"/>
      <c r="F88" s="8"/>
      <c r="G88" s="8"/>
      <c r="H88" s="8"/>
      <c r="I88" s="9"/>
      <c r="J88" s="9"/>
      <c r="K88" s="9"/>
      <c r="L88" s="11" t="str">
        <f>IF($K88="","",IFERROR(VLOOKUP($K88,Listas!$I$4:$J$11,2,FALSE),""))</f>
        <v/>
      </c>
      <c r="M88" s="9"/>
      <c r="N88" s="12"/>
      <c r="O88" s="13"/>
      <c r="P88" s="14" t="str">
        <f t="shared" si="14"/>
        <v/>
      </c>
      <c r="Q88" s="13"/>
      <c r="R88" s="14" t="str">
        <f t="shared" si="15"/>
        <v/>
      </c>
      <c r="S88" s="13"/>
      <c r="T88" s="14" t="str">
        <f t="shared" si="16"/>
        <v/>
      </c>
      <c r="U88" s="14" t="str">
        <f t="shared" si="17"/>
        <v/>
      </c>
      <c r="V88" s="9"/>
      <c r="W88" s="12"/>
      <c r="X88" s="8"/>
      <c r="Y88" s="9"/>
      <c r="Z88" s="14" t="str">
        <f t="shared" si="18"/>
        <v/>
      </c>
      <c r="AA88" s="11">
        <f t="shared" ca="1" si="19"/>
        <v>0</v>
      </c>
      <c r="AB88" s="9"/>
    </row>
    <row r="89" spans="1:28" x14ac:dyDescent="0.3">
      <c r="A89" s="7" t="str">
        <f t="shared" si="10"/>
        <v/>
      </c>
      <c r="B89" s="7" t="str">
        <f t="shared" si="11"/>
        <v/>
      </c>
      <c r="C89" s="7" t="str">
        <f t="shared" si="12"/>
        <v/>
      </c>
      <c r="D89" s="7" t="str">
        <f t="shared" si="13"/>
        <v/>
      </c>
      <c r="E89" s="8"/>
      <c r="F89" s="8"/>
      <c r="G89" s="8"/>
      <c r="H89" s="8"/>
      <c r="I89" s="9"/>
      <c r="J89" s="9"/>
      <c r="K89" s="9"/>
      <c r="L89" s="11" t="str">
        <f>IF($K89="","",IFERROR(VLOOKUP($K89,Listas!$I$4:$J$11,2,FALSE),""))</f>
        <v/>
      </c>
      <c r="M89" s="9"/>
      <c r="N89" s="12"/>
      <c r="O89" s="13"/>
      <c r="P89" s="14" t="str">
        <f t="shared" si="14"/>
        <v/>
      </c>
      <c r="Q89" s="13"/>
      <c r="R89" s="14" t="str">
        <f t="shared" si="15"/>
        <v/>
      </c>
      <c r="S89" s="13"/>
      <c r="T89" s="14" t="str">
        <f t="shared" si="16"/>
        <v/>
      </c>
      <c r="U89" s="14" t="str">
        <f t="shared" si="17"/>
        <v/>
      </c>
      <c r="V89" s="9"/>
      <c r="W89" s="12"/>
      <c r="X89" s="8"/>
      <c r="Y89" s="9"/>
      <c r="Z89" s="14" t="str">
        <f t="shared" si="18"/>
        <v/>
      </c>
      <c r="AA89" s="11">
        <f t="shared" ca="1" si="19"/>
        <v>0</v>
      </c>
      <c r="AB89" s="9"/>
    </row>
    <row r="90" spans="1:28" x14ac:dyDescent="0.3">
      <c r="A90" s="7" t="str">
        <f t="shared" si="10"/>
        <v/>
      </c>
      <c r="B90" s="7" t="str">
        <f t="shared" si="11"/>
        <v/>
      </c>
      <c r="C90" s="7" t="str">
        <f t="shared" si="12"/>
        <v/>
      </c>
      <c r="D90" s="7" t="str">
        <f t="shared" si="13"/>
        <v/>
      </c>
      <c r="E90" s="8"/>
      <c r="F90" s="8"/>
      <c r="G90" s="8"/>
      <c r="H90" s="8"/>
      <c r="I90" s="9"/>
      <c r="J90" s="9"/>
      <c r="K90" s="9"/>
      <c r="L90" s="11" t="str">
        <f>IF($K90="","",IFERROR(VLOOKUP($K90,Listas!$I$4:$J$11,2,FALSE),""))</f>
        <v/>
      </c>
      <c r="M90" s="9"/>
      <c r="N90" s="12"/>
      <c r="O90" s="13"/>
      <c r="P90" s="14" t="str">
        <f t="shared" si="14"/>
        <v/>
      </c>
      <c r="Q90" s="13"/>
      <c r="R90" s="14" t="str">
        <f t="shared" si="15"/>
        <v/>
      </c>
      <c r="S90" s="13"/>
      <c r="T90" s="14" t="str">
        <f t="shared" si="16"/>
        <v/>
      </c>
      <c r="U90" s="14" t="str">
        <f t="shared" si="17"/>
        <v/>
      </c>
      <c r="V90" s="9"/>
      <c r="W90" s="12"/>
      <c r="X90" s="8"/>
      <c r="Y90" s="9"/>
      <c r="Z90" s="14" t="str">
        <f t="shared" si="18"/>
        <v/>
      </c>
      <c r="AA90" s="11">
        <f t="shared" ca="1" si="19"/>
        <v>0</v>
      </c>
      <c r="AB90" s="9"/>
    </row>
    <row r="91" spans="1:28" x14ac:dyDescent="0.3">
      <c r="A91" s="7" t="str">
        <f t="shared" si="10"/>
        <v/>
      </c>
      <c r="B91" s="7" t="str">
        <f t="shared" si="11"/>
        <v/>
      </c>
      <c r="C91" s="7" t="str">
        <f t="shared" si="12"/>
        <v/>
      </c>
      <c r="D91" s="7" t="str">
        <f t="shared" si="13"/>
        <v/>
      </c>
      <c r="E91" s="8"/>
      <c r="F91" s="8"/>
      <c r="G91" s="8"/>
      <c r="H91" s="8"/>
      <c r="I91" s="9"/>
      <c r="J91" s="9"/>
      <c r="K91" s="9"/>
      <c r="L91" s="11" t="str">
        <f>IF($K91="","",IFERROR(VLOOKUP($K91,Listas!$I$4:$J$11,2,FALSE),""))</f>
        <v/>
      </c>
      <c r="M91" s="9"/>
      <c r="N91" s="12"/>
      <c r="O91" s="13"/>
      <c r="P91" s="14" t="str">
        <f t="shared" si="14"/>
        <v/>
      </c>
      <c r="Q91" s="13"/>
      <c r="R91" s="14" t="str">
        <f t="shared" si="15"/>
        <v/>
      </c>
      <c r="S91" s="13"/>
      <c r="T91" s="14" t="str">
        <f t="shared" si="16"/>
        <v/>
      </c>
      <c r="U91" s="14" t="str">
        <f t="shared" si="17"/>
        <v/>
      </c>
      <c r="V91" s="9"/>
      <c r="W91" s="12"/>
      <c r="X91" s="8"/>
      <c r="Y91" s="9"/>
      <c r="Z91" s="14" t="str">
        <f t="shared" si="18"/>
        <v/>
      </c>
      <c r="AA91" s="11">
        <f t="shared" ca="1" si="19"/>
        <v>0</v>
      </c>
      <c r="AB91" s="9"/>
    </row>
    <row r="92" spans="1:28" x14ac:dyDescent="0.3">
      <c r="A92" s="7" t="str">
        <f t="shared" si="10"/>
        <v/>
      </c>
      <c r="B92" s="7" t="str">
        <f t="shared" si="11"/>
        <v/>
      </c>
      <c r="C92" s="7" t="str">
        <f t="shared" si="12"/>
        <v/>
      </c>
      <c r="D92" s="7" t="str">
        <f t="shared" si="13"/>
        <v/>
      </c>
      <c r="E92" s="8"/>
      <c r="F92" s="8"/>
      <c r="G92" s="8"/>
      <c r="H92" s="8"/>
      <c r="I92" s="9"/>
      <c r="J92" s="9"/>
      <c r="K92" s="9"/>
      <c r="L92" s="11" t="str">
        <f>IF($K92="","",IFERROR(VLOOKUP($K92,Listas!$I$4:$J$11,2,FALSE),""))</f>
        <v/>
      </c>
      <c r="M92" s="9"/>
      <c r="N92" s="12"/>
      <c r="O92" s="13"/>
      <c r="P92" s="14" t="str">
        <f t="shared" si="14"/>
        <v/>
      </c>
      <c r="Q92" s="13"/>
      <c r="R92" s="14" t="str">
        <f t="shared" si="15"/>
        <v/>
      </c>
      <c r="S92" s="13"/>
      <c r="T92" s="14" t="str">
        <f t="shared" si="16"/>
        <v/>
      </c>
      <c r="U92" s="14" t="str">
        <f t="shared" si="17"/>
        <v/>
      </c>
      <c r="V92" s="9"/>
      <c r="W92" s="12"/>
      <c r="X92" s="8"/>
      <c r="Y92" s="9"/>
      <c r="Z92" s="14" t="str">
        <f t="shared" si="18"/>
        <v/>
      </c>
      <c r="AA92" s="11">
        <f t="shared" ca="1" si="19"/>
        <v>0</v>
      </c>
      <c r="AB92" s="9"/>
    </row>
    <row r="93" spans="1:28" x14ac:dyDescent="0.3">
      <c r="A93" s="7" t="str">
        <f t="shared" si="10"/>
        <v/>
      </c>
      <c r="B93" s="7" t="str">
        <f t="shared" si="11"/>
        <v/>
      </c>
      <c r="C93" s="7" t="str">
        <f t="shared" si="12"/>
        <v/>
      </c>
      <c r="D93" s="7" t="str">
        <f t="shared" si="13"/>
        <v/>
      </c>
      <c r="E93" s="8"/>
      <c r="F93" s="8"/>
      <c r="G93" s="8"/>
      <c r="H93" s="8"/>
      <c r="I93" s="9"/>
      <c r="J93" s="9"/>
      <c r="K93" s="9"/>
      <c r="L93" s="11" t="str">
        <f>IF($K93="","",IFERROR(VLOOKUP($K93,Listas!$I$4:$J$11,2,FALSE),""))</f>
        <v/>
      </c>
      <c r="M93" s="9"/>
      <c r="N93" s="12"/>
      <c r="O93" s="13"/>
      <c r="P93" s="14" t="str">
        <f t="shared" si="14"/>
        <v/>
      </c>
      <c r="Q93" s="13"/>
      <c r="R93" s="14" t="str">
        <f t="shared" si="15"/>
        <v/>
      </c>
      <c r="S93" s="13"/>
      <c r="T93" s="14" t="str">
        <f t="shared" si="16"/>
        <v/>
      </c>
      <c r="U93" s="14" t="str">
        <f t="shared" si="17"/>
        <v/>
      </c>
      <c r="V93" s="9"/>
      <c r="W93" s="12"/>
      <c r="X93" s="8"/>
      <c r="Y93" s="9"/>
      <c r="Z93" s="14" t="str">
        <f t="shared" si="18"/>
        <v/>
      </c>
      <c r="AA93" s="11">
        <f t="shared" ca="1" si="19"/>
        <v>0</v>
      </c>
      <c r="AB93" s="9"/>
    </row>
    <row r="94" spans="1:28" x14ac:dyDescent="0.3">
      <c r="A94" s="7" t="str">
        <f t="shared" si="10"/>
        <v/>
      </c>
      <c r="B94" s="7" t="str">
        <f t="shared" si="11"/>
        <v/>
      </c>
      <c r="C94" s="7" t="str">
        <f t="shared" si="12"/>
        <v/>
      </c>
      <c r="D94" s="7" t="str">
        <f t="shared" si="13"/>
        <v/>
      </c>
      <c r="E94" s="8"/>
      <c r="F94" s="8"/>
      <c r="G94" s="8"/>
      <c r="H94" s="8"/>
      <c r="I94" s="9"/>
      <c r="J94" s="9"/>
      <c r="K94" s="9"/>
      <c r="L94" s="11" t="str">
        <f>IF($K94="","",IFERROR(VLOOKUP($K94,Listas!$I$4:$J$11,2,FALSE),""))</f>
        <v/>
      </c>
      <c r="M94" s="9"/>
      <c r="N94" s="12"/>
      <c r="O94" s="13"/>
      <c r="P94" s="14" t="str">
        <f t="shared" si="14"/>
        <v/>
      </c>
      <c r="Q94" s="13"/>
      <c r="R94" s="14" t="str">
        <f t="shared" si="15"/>
        <v/>
      </c>
      <c r="S94" s="13"/>
      <c r="T94" s="14" t="str">
        <f t="shared" si="16"/>
        <v/>
      </c>
      <c r="U94" s="14" t="str">
        <f t="shared" si="17"/>
        <v/>
      </c>
      <c r="V94" s="9"/>
      <c r="W94" s="12"/>
      <c r="X94" s="8"/>
      <c r="Y94" s="9"/>
      <c r="Z94" s="14" t="str">
        <f t="shared" si="18"/>
        <v/>
      </c>
      <c r="AA94" s="11">
        <f t="shared" ca="1" si="19"/>
        <v>0</v>
      </c>
      <c r="AB94" s="9"/>
    </row>
    <row r="95" spans="1:28" x14ac:dyDescent="0.3">
      <c r="A95" s="7" t="str">
        <f t="shared" si="10"/>
        <v/>
      </c>
      <c r="B95" s="7" t="str">
        <f t="shared" si="11"/>
        <v/>
      </c>
      <c r="C95" s="7" t="str">
        <f t="shared" si="12"/>
        <v/>
      </c>
      <c r="D95" s="7" t="str">
        <f t="shared" si="13"/>
        <v/>
      </c>
      <c r="E95" s="8"/>
      <c r="F95" s="8"/>
      <c r="G95" s="8"/>
      <c r="H95" s="8"/>
      <c r="I95" s="9"/>
      <c r="J95" s="9"/>
      <c r="K95" s="9"/>
      <c r="L95" s="11" t="str">
        <f>IF($K95="","",IFERROR(VLOOKUP($K95,Listas!$I$4:$J$11,2,FALSE),""))</f>
        <v/>
      </c>
      <c r="M95" s="9"/>
      <c r="N95" s="12"/>
      <c r="O95" s="13"/>
      <c r="P95" s="14" t="str">
        <f t="shared" si="14"/>
        <v/>
      </c>
      <c r="Q95" s="13"/>
      <c r="R95" s="14" t="str">
        <f t="shared" si="15"/>
        <v/>
      </c>
      <c r="S95" s="13"/>
      <c r="T95" s="14" t="str">
        <f t="shared" si="16"/>
        <v/>
      </c>
      <c r="U95" s="14" t="str">
        <f t="shared" si="17"/>
        <v/>
      </c>
      <c r="V95" s="9"/>
      <c r="W95" s="12"/>
      <c r="X95" s="8"/>
      <c r="Y95" s="9"/>
      <c r="Z95" s="14" t="str">
        <f t="shared" si="18"/>
        <v/>
      </c>
      <c r="AA95" s="11">
        <f t="shared" ca="1" si="19"/>
        <v>0</v>
      </c>
      <c r="AB95" s="9"/>
    </row>
    <row r="96" spans="1:28" x14ac:dyDescent="0.3">
      <c r="A96" s="7" t="str">
        <f t="shared" si="10"/>
        <v/>
      </c>
      <c r="B96" s="7" t="str">
        <f t="shared" si="11"/>
        <v/>
      </c>
      <c r="C96" s="7" t="str">
        <f t="shared" si="12"/>
        <v/>
      </c>
      <c r="D96" s="7" t="str">
        <f t="shared" si="13"/>
        <v/>
      </c>
      <c r="E96" s="8"/>
      <c r="F96" s="8"/>
      <c r="G96" s="8"/>
      <c r="H96" s="8"/>
      <c r="I96" s="9"/>
      <c r="J96" s="9"/>
      <c r="K96" s="9"/>
      <c r="L96" s="11" t="str">
        <f>IF($K96="","",IFERROR(VLOOKUP($K96,Listas!$I$4:$J$11,2,FALSE),""))</f>
        <v/>
      </c>
      <c r="M96" s="9"/>
      <c r="N96" s="12"/>
      <c r="O96" s="13"/>
      <c r="P96" s="14" t="str">
        <f t="shared" si="14"/>
        <v/>
      </c>
      <c r="Q96" s="13"/>
      <c r="R96" s="14" t="str">
        <f t="shared" si="15"/>
        <v/>
      </c>
      <c r="S96" s="13"/>
      <c r="T96" s="14" t="str">
        <f t="shared" si="16"/>
        <v/>
      </c>
      <c r="U96" s="14" t="str">
        <f t="shared" si="17"/>
        <v/>
      </c>
      <c r="V96" s="9"/>
      <c r="W96" s="12"/>
      <c r="X96" s="8"/>
      <c r="Y96" s="9"/>
      <c r="Z96" s="14" t="str">
        <f t="shared" si="18"/>
        <v/>
      </c>
      <c r="AA96" s="11">
        <f t="shared" ca="1" si="19"/>
        <v>0</v>
      </c>
      <c r="AB96" s="9"/>
    </row>
    <row r="97" spans="1:28" x14ac:dyDescent="0.3">
      <c r="A97" s="7" t="str">
        <f t="shared" si="10"/>
        <v/>
      </c>
      <c r="B97" s="7" t="str">
        <f t="shared" si="11"/>
        <v/>
      </c>
      <c r="C97" s="7" t="str">
        <f t="shared" si="12"/>
        <v/>
      </c>
      <c r="D97" s="7" t="str">
        <f t="shared" si="13"/>
        <v/>
      </c>
      <c r="E97" s="8"/>
      <c r="F97" s="8"/>
      <c r="G97" s="8"/>
      <c r="H97" s="8"/>
      <c r="I97" s="9"/>
      <c r="J97" s="9"/>
      <c r="K97" s="9"/>
      <c r="L97" s="11" t="str">
        <f>IF($K97="","",IFERROR(VLOOKUP($K97,Listas!$I$4:$J$11,2,FALSE),""))</f>
        <v/>
      </c>
      <c r="M97" s="9"/>
      <c r="N97" s="12"/>
      <c r="O97" s="13"/>
      <c r="P97" s="14" t="str">
        <f t="shared" si="14"/>
        <v/>
      </c>
      <c r="Q97" s="13"/>
      <c r="R97" s="14" t="str">
        <f t="shared" si="15"/>
        <v/>
      </c>
      <c r="S97" s="13"/>
      <c r="T97" s="14" t="str">
        <f t="shared" si="16"/>
        <v/>
      </c>
      <c r="U97" s="14" t="str">
        <f t="shared" si="17"/>
        <v/>
      </c>
      <c r="V97" s="9"/>
      <c r="W97" s="12"/>
      <c r="X97" s="8"/>
      <c r="Y97" s="9"/>
      <c r="Z97" s="14" t="str">
        <f t="shared" si="18"/>
        <v/>
      </c>
      <c r="AA97" s="11">
        <f t="shared" ca="1" si="19"/>
        <v>0</v>
      </c>
      <c r="AB97" s="9"/>
    </row>
    <row r="98" spans="1:28" x14ac:dyDescent="0.3">
      <c r="A98" s="7" t="str">
        <f t="shared" si="10"/>
        <v/>
      </c>
      <c r="B98" s="7" t="str">
        <f t="shared" si="11"/>
        <v/>
      </c>
      <c r="C98" s="7" t="str">
        <f t="shared" si="12"/>
        <v/>
      </c>
      <c r="D98" s="7" t="str">
        <f t="shared" si="13"/>
        <v/>
      </c>
      <c r="E98" s="8"/>
      <c r="F98" s="8"/>
      <c r="G98" s="8"/>
      <c r="H98" s="8"/>
      <c r="I98" s="9"/>
      <c r="J98" s="9"/>
      <c r="K98" s="9"/>
      <c r="L98" s="11" t="str">
        <f>IF($K98="","",IFERROR(VLOOKUP($K98,Listas!$I$4:$J$11,2,FALSE),""))</f>
        <v/>
      </c>
      <c r="M98" s="9"/>
      <c r="N98" s="12"/>
      <c r="O98" s="13"/>
      <c r="P98" s="14" t="str">
        <f t="shared" si="14"/>
        <v/>
      </c>
      <c r="Q98" s="13"/>
      <c r="R98" s="14" t="str">
        <f t="shared" si="15"/>
        <v/>
      </c>
      <c r="S98" s="13"/>
      <c r="T98" s="14" t="str">
        <f t="shared" si="16"/>
        <v/>
      </c>
      <c r="U98" s="14" t="str">
        <f t="shared" si="17"/>
        <v/>
      </c>
      <c r="V98" s="9"/>
      <c r="W98" s="12"/>
      <c r="X98" s="8"/>
      <c r="Y98" s="9"/>
      <c r="Z98" s="14" t="str">
        <f t="shared" si="18"/>
        <v/>
      </c>
      <c r="AA98" s="11">
        <f t="shared" ca="1" si="19"/>
        <v>0</v>
      </c>
      <c r="AB98" s="9"/>
    </row>
    <row r="99" spans="1:28" x14ac:dyDescent="0.3">
      <c r="A99" s="7" t="str">
        <f t="shared" si="10"/>
        <v/>
      </c>
      <c r="B99" s="7" t="str">
        <f t="shared" si="11"/>
        <v/>
      </c>
      <c r="C99" s="7" t="str">
        <f t="shared" si="12"/>
        <v/>
      </c>
      <c r="D99" s="7" t="str">
        <f t="shared" si="13"/>
        <v/>
      </c>
      <c r="E99" s="8"/>
      <c r="F99" s="8"/>
      <c r="G99" s="8"/>
      <c r="H99" s="8"/>
      <c r="I99" s="9"/>
      <c r="J99" s="9"/>
      <c r="K99" s="9"/>
      <c r="L99" s="11" t="str">
        <f>IF($K99="","",IFERROR(VLOOKUP($K99,Listas!$I$4:$J$11,2,FALSE),""))</f>
        <v/>
      </c>
      <c r="M99" s="9"/>
      <c r="N99" s="12"/>
      <c r="O99" s="13"/>
      <c r="P99" s="14" t="str">
        <f t="shared" si="14"/>
        <v/>
      </c>
      <c r="Q99" s="13"/>
      <c r="R99" s="14" t="str">
        <f t="shared" si="15"/>
        <v/>
      </c>
      <c r="S99" s="13"/>
      <c r="T99" s="14" t="str">
        <f t="shared" si="16"/>
        <v/>
      </c>
      <c r="U99" s="14" t="str">
        <f t="shared" si="17"/>
        <v/>
      </c>
      <c r="V99" s="9"/>
      <c r="W99" s="12"/>
      <c r="X99" s="8"/>
      <c r="Y99" s="9"/>
      <c r="Z99" s="14" t="str">
        <f t="shared" si="18"/>
        <v/>
      </c>
      <c r="AA99" s="11">
        <f t="shared" ca="1" si="19"/>
        <v>0</v>
      </c>
      <c r="AB99" s="9"/>
    </row>
    <row r="100" spans="1:28" x14ac:dyDescent="0.3">
      <c r="A100" s="7" t="str">
        <f t="shared" si="10"/>
        <v/>
      </c>
      <c r="B100" s="7" t="str">
        <f t="shared" si="11"/>
        <v/>
      </c>
      <c r="C100" s="7" t="str">
        <f t="shared" si="12"/>
        <v/>
      </c>
      <c r="D100" s="7" t="str">
        <f t="shared" si="13"/>
        <v/>
      </c>
      <c r="E100" s="8"/>
      <c r="F100" s="8"/>
      <c r="G100" s="8"/>
      <c r="H100" s="8"/>
      <c r="I100" s="9"/>
      <c r="J100" s="9"/>
      <c r="K100" s="9"/>
      <c r="L100" s="11" t="str">
        <f>IF($K100="","",IFERROR(VLOOKUP($K100,Listas!$I$4:$J$11,2,FALSE),""))</f>
        <v/>
      </c>
      <c r="M100" s="9"/>
      <c r="N100" s="12"/>
      <c r="O100" s="13"/>
      <c r="P100" s="14" t="str">
        <f t="shared" si="14"/>
        <v/>
      </c>
      <c r="Q100" s="13"/>
      <c r="R100" s="14" t="str">
        <f t="shared" si="15"/>
        <v/>
      </c>
      <c r="S100" s="13"/>
      <c r="T100" s="14" t="str">
        <f t="shared" si="16"/>
        <v/>
      </c>
      <c r="U100" s="14" t="str">
        <f t="shared" si="17"/>
        <v/>
      </c>
      <c r="V100" s="9"/>
      <c r="W100" s="12"/>
      <c r="X100" s="8"/>
      <c r="Y100" s="9"/>
      <c r="Z100" s="14" t="str">
        <f t="shared" si="18"/>
        <v/>
      </c>
      <c r="AA100" s="11">
        <f t="shared" ca="1" si="19"/>
        <v>0</v>
      </c>
      <c r="AB100" s="9"/>
    </row>
    <row r="101" spans="1:28" x14ac:dyDescent="0.3">
      <c r="A101" s="7" t="str">
        <f t="shared" si="10"/>
        <v/>
      </c>
      <c r="B101" s="7" t="str">
        <f t="shared" si="11"/>
        <v/>
      </c>
      <c r="C101" s="7" t="str">
        <f t="shared" si="12"/>
        <v/>
      </c>
      <c r="D101" s="7" t="str">
        <f t="shared" si="13"/>
        <v/>
      </c>
      <c r="E101" s="8"/>
      <c r="F101" s="8"/>
      <c r="G101" s="8"/>
      <c r="H101" s="8"/>
      <c r="I101" s="9"/>
      <c r="J101" s="9"/>
      <c r="K101" s="9"/>
      <c r="L101" s="11" t="str">
        <f>IF($K101="","",IFERROR(VLOOKUP($K101,Listas!$I$4:$J$11,2,FALSE),""))</f>
        <v/>
      </c>
      <c r="M101" s="9"/>
      <c r="N101" s="12"/>
      <c r="O101" s="13"/>
      <c r="P101" s="14" t="str">
        <f t="shared" si="14"/>
        <v/>
      </c>
      <c r="Q101" s="13"/>
      <c r="R101" s="14" t="str">
        <f t="shared" si="15"/>
        <v/>
      </c>
      <c r="S101" s="13"/>
      <c r="T101" s="14" t="str">
        <f t="shared" si="16"/>
        <v/>
      </c>
      <c r="U101" s="14" t="str">
        <f t="shared" si="17"/>
        <v/>
      </c>
      <c r="V101" s="9"/>
      <c r="W101" s="12"/>
      <c r="X101" s="8"/>
      <c r="Y101" s="9"/>
      <c r="Z101" s="14" t="str">
        <f t="shared" si="18"/>
        <v/>
      </c>
      <c r="AA101" s="11">
        <f t="shared" ca="1" si="19"/>
        <v>0</v>
      </c>
      <c r="AB101" s="9"/>
    </row>
    <row r="102" spans="1:28" x14ac:dyDescent="0.3">
      <c r="A102" s="7" t="str">
        <f t="shared" si="10"/>
        <v/>
      </c>
      <c r="B102" s="7" t="str">
        <f t="shared" si="11"/>
        <v/>
      </c>
      <c r="C102" s="7" t="str">
        <f t="shared" si="12"/>
        <v/>
      </c>
      <c r="D102" s="7" t="str">
        <f t="shared" si="13"/>
        <v/>
      </c>
      <c r="E102" s="8"/>
      <c r="F102" s="8"/>
      <c r="G102" s="8"/>
      <c r="H102" s="8"/>
      <c r="I102" s="9"/>
      <c r="J102" s="9"/>
      <c r="K102" s="9"/>
      <c r="L102" s="11" t="str">
        <f>IF($K102="","",IFERROR(VLOOKUP($K102,Listas!$I$4:$J$11,2,FALSE),""))</f>
        <v/>
      </c>
      <c r="M102" s="9"/>
      <c r="N102" s="12"/>
      <c r="O102" s="13"/>
      <c r="P102" s="14" t="str">
        <f t="shared" si="14"/>
        <v/>
      </c>
      <c r="Q102" s="13"/>
      <c r="R102" s="14" t="str">
        <f t="shared" si="15"/>
        <v/>
      </c>
      <c r="S102" s="13"/>
      <c r="T102" s="14" t="str">
        <f t="shared" si="16"/>
        <v/>
      </c>
      <c r="U102" s="14" t="str">
        <f t="shared" si="17"/>
        <v/>
      </c>
      <c r="V102" s="9"/>
      <c r="W102" s="12"/>
      <c r="X102" s="8"/>
      <c r="Y102" s="9"/>
      <c r="Z102" s="14" t="str">
        <f t="shared" si="18"/>
        <v/>
      </c>
      <c r="AA102" s="11">
        <f t="shared" ca="1" si="19"/>
        <v>0</v>
      </c>
      <c r="AB102" s="9"/>
    </row>
    <row r="103" spans="1:28" x14ac:dyDescent="0.3">
      <c r="A103" s="7" t="str">
        <f t="shared" si="10"/>
        <v/>
      </c>
      <c r="B103" s="7" t="str">
        <f t="shared" si="11"/>
        <v/>
      </c>
      <c r="C103" s="7" t="str">
        <f t="shared" si="12"/>
        <v/>
      </c>
      <c r="D103" s="7" t="str">
        <f t="shared" si="13"/>
        <v/>
      </c>
      <c r="E103" s="8"/>
      <c r="F103" s="8"/>
      <c r="G103" s="8"/>
      <c r="H103" s="8"/>
      <c r="I103" s="9"/>
      <c r="J103" s="9"/>
      <c r="K103" s="9"/>
      <c r="L103" s="11" t="str">
        <f>IF($K103="","",IFERROR(VLOOKUP($K103,Listas!$I$4:$J$11,2,FALSE),""))</f>
        <v/>
      </c>
      <c r="M103" s="9"/>
      <c r="N103" s="12"/>
      <c r="O103" s="13"/>
      <c r="P103" s="14" t="str">
        <f t="shared" si="14"/>
        <v/>
      </c>
      <c r="Q103" s="13"/>
      <c r="R103" s="14" t="str">
        <f t="shared" si="15"/>
        <v/>
      </c>
      <c r="S103" s="13"/>
      <c r="T103" s="14" t="str">
        <f t="shared" si="16"/>
        <v/>
      </c>
      <c r="U103" s="14" t="str">
        <f t="shared" si="17"/>
        <v/>
      </c>
      <c r="V103" s="9"/>
      <c r="W103" s="12"/>
      <c r="X103" s="8"/>
      <c r="Y103" s="9"/>
      <c r="Z103" s="14" t="str">
        <f t="shared" si="18"/>
        <v/>
      </c>
      <c r="AA103" s="11">
        <f t="shared" ca="1" si="19"/>
        <v>0</v>
      </c>
      <c r="AB103" s="9"/>
    </row>
    <row r="104" spans="1:28" x14ac:dyDescent="0.3">
      <c r="A104" s="7" t="str">
        <f t="shared" si="10"/>
        <v/>
      </c>
      <c r="B104" s="7" t="str">
        <f t="shared" si="11"/>
        <v/>
      </c>
      <c r="C104" s="7" t="str">
        <f t="shared" si="12"/>
        <v/>
      </c>
      <c r="D104" s="7" t="str">
        <f t="shared" si="13"/>
        <v/>
      </c>
      <c r="E104" s="8"/>
      <c r="F104" s="8"/>
      <c r="G104" s="8"/>
      <c r="H104" s="8"/>
      <c r="I104" s="9"/>
      <c r="J104" s="9"/>
      <c r="K104" s="9"/>
      <c r="L104" s="11" t="str">
        <f>IF($K104="","",IFERROR(VLOOKUP($K104,Listas!$I$4:$J$11,2,FALSE),""))</f>
        <v/>
      </c>
      <c r="M104" s="9"/>
      <c r="N104" s="12"/>
      <c r="O104" s="13"/>
      <c r="P104" s="14" t="str">
        <f t="shared" si="14"/>
        <v/>
      </c>
      <c r="Q104" s="13"/>
      <c r="R104" s="14" t="str">
        <f t="shared" si="15"/>
        <v/>
      </c>
      <c r="S104" s="13"/>
      <c r="T104" s="14" t="str">
        <f t="shared" si="16"/>
        <v/>
      </c>
      <c r="U104" s="14" t="str">
        <f t="shared" si="17"/>
        <v/>
      </c>
      <c r="V104" s="9"/>
      <c r="W104" s="12"/>
      <c r="X104" s="8"/>
      <c r="Y104" s="9"/>
      <c r="Z104" s="14" t="str">
        <f t="shared" si="18"/>
        <v/>
      </c>
      <c r="AA104" s="11">
        <f t="shared" ca="1" si="19"/>
        <v>0</v>
      </c>
      <c r="AB104" s="9"/>
    </row>
    <row r="105" spans="1:28" x14ac:dyDescent="0.3">
      <c r="A105" s="7" t="str">
        <f t="shared" si="10"/>
        <v/>
      </c>
      <c r="B105" s="7" t="str">
        <f t="shared" si="11"/>
        <v/>
      </c>
      <c r="C105" s="7" t="str">
        <f t="shared" si="12"/>
        <v/>
      </c>
      <c r="D105" s="7" t="str">
        <f t="shared" si="13"/>
        <v/>
      </c>
      <c r="E105" s="8"/>
      <c r="F105" s="8"/>
      <c r="G105" s="8"/>
      <c r="H105" s="8"/>
      <c r="I105" s="9"/>
      <c r="J105" s="9"/>
      <c r="K105" s="9"/>
      <c r="L105" s="11" t="str">
        <f>IF($K105="","",IFERROR(VLOOKUP($K105,Listas!$I$4:$J$11,2,FALSE),""))</f>
        <v/>
      </c>
      <c r="M105" s="9"/>
      <c r="N105" s="12"/>
      <c r="O105" s="13"/>
      <c r="P105" s="14" t="str">
        <f t="shared" si="14"/>
        <v/>
      </c>
      <c r="Q105" s="13"/>
      <c r="R105" s="14" t="str">
        <f t="shared" si="15"/>
        <v/>
      </c>
      <c r="S105" s="13"/>
      <c r="T105" s="14" t="str">
        <f t="shared" si="16"/>
        <v/>
      </c>
      <c r="U105" s="14" t="str">
        <f t="shared" si="17"/>
        <v/>
      </c>
      <c r="V105" s="9"/>
      <c r="W105" s="12"/>
      <c r="X105" s="8"/>
      <c r="Y105" s="9"/>
      <c r="Z105" s="14" t="str">
        <f t="shared" si="18"/>
        <v/>
      </c>
      <c r="AA105" s="11">
        <f t="shared" ca="1" si="19"/>
        <v>0</v>
      </c>
      <c r="AB105" s="9"/>
    </row>
    <row r="106" spans="1:28" x14ac:dyDescent="0.3">
      <c r="A106" s="7" t="str">
        <f t="shared" si="10"/>
        <v/>
      </c>
      <c r="B106" s="7" t="str">
        <f t="shared" si="11"/>
        <v/>
      </c>
      <c r="C106" s="7" t="str">
        <f t="shared" si="12"/>
        <v/>
      </c>
      <c r="D106" s="7" t="str">
        <f t="shared" si="13"/>
        <v/>
      </c>
      <c r="E106" s="8"/>
      <c r="F106" s="8"/>
      <c r="G106" s="8"/>
      <c r="H106" s="8"/>
      <c r="I106" s="9"/>
      <c r="J106" s="9"/>
      <c r="K106" s="9"/>
      <c r="L106" s="11" t="str">
        <f>IF($K106="","",IFERROR(VLOOKUP($K106,Listas!$I$4:$J$11,2,FALSE),""))</f>
        <v/>
      </c>
      <c r="M106" s="9"/>
      <c r="N106" s="12"/>
      <c r="O106" s="13"/>
      <c r="P106" s="14" t="str">
        <f t="shared" si="14"/>
        <v/>
      </c>
      <c r="Q106" s="13"/>
      <c r="R106" s="14" t="str">
        <f t="shared" si="15"/>
        <v/>
      </c>
      <c r="S106" s="13"/>
      <c r="T106" s="14" t="str">
        <f t="shared" si="16"/>
        <v/>
      </c>
      <c r="U106" s="14" t="str">
        <f t="shared" si="17"/>
        <v/>
      </c>
      <c r="V106" s="9"/>
      <c r="W106" s="12"/>
      <c r="X106" s="8"/>
      <c r="Y106" s="9"/>
      <c r="Z106" s="14" t="str">
        <f t="shared" si="18"/>
        <v/>
      </c>
      <c r="AA106" s="11">
        <f t="shared" ca="1" si="19"/>
        <v>0</v>
      </c>
      <c r="AB106" s="9"/>
    </row>
    <row r="107" spans="1:28" x14ac:dyDescent="0.3">
      <c r="A107" s="7" t="str">
        <f t="shared" si="10"/>
        <v/>
      </c>
      <c r="B107" s="7" t="str">
        <f t="shared" si="11"/>
        <v/>
      </c>
      <c r="C107" s="7" t="str">
        <f t="shared" si="12"/>
        <v/>
      </c>
      <c r="D107" s="7" t="str">
        <f t="shared" si="13"/>
        <v/>
      </c>
      <c r="E107" s="8"/>
      <c r="F107" s="8"/>
      <c r="G107" s="8"/>
      <c r="H107" s="8"/>
      <c r="I107" s="9"/>
      <c r="J107" s="9"/>
      <c r="K107" s="9"/>
      <c r="L107" s="11" t="str">
        <f>IF($K107="","",IFERROR(VLOOKUP($K107,Listas!$I$4:$J$11,2,FALSE),""))</f>
        <v/>
      </c>
      <c r="M107" s="9"/>
      <c r="N107" s="12"/>
      <c r="O107" s="13"/>
      <c r="P107" s="14" t="str">
        <f t="shared" si="14"/>
        <v/>
      </c>
      <c r="Q107" s="13"/>
      <c r="R107" s="14" t="str">
        <f t="shared" si="15"/>
        <v/>
      </c>
      <c r="S107" s="13"/>
      <c r="T107" s="14" t="str">
        <f t="shared" si="16"/>
        <v/>
      </c>
      <c r="U107" s="14" t="str">
        <f t="shared" si="17"/>
        <v/>
      </c>
      <c r="V107" s="9"/>
      <c r="W107" s="12"/>
      <c r="X107" s="8"/>
      <c r="Y107" s="9"/>
      <c r="Z107" s="14" t="str">
        <f t="shared" si="18"/>
        <v/>
      </c>
      <c r="AA107" s="11">
        <f t="shared" ca="1" si="19"/>
        <v>0</v>
      </c>
      <c r="AB107" s="9"/>
    </row>
    <row r="108" spans="1:28" x14ac:dyDescent="0.3">
      <c r="A108" s="7" t="str">
        <f t="shared" si="10"/>
        <v/>
      </c>
      <c r="B108" s="7" t="str">
        <f t="shared" si="11"/>
        <v/>
      </c>
      <c r="C108" s="7" t="str">
        <f t="shared" si="12"/>
        <v/>
      </c>
      <c r="D108" s="7" t="str">
        <f t="shared" si="13"/>
        <v/>
      </c>
      <c r="E108" s="8"/>
      <c r="F108" s="8"/>
      <c r="G108" s="8"/>
      <c r="H108" s="8"/>
      <c r="I108" s="9"/>
      <c r="J108" s="9"/>
      <c r="K108" s="9"/>
      <c r="L108" s="11" t="str">
        <f>IF($K108="","",IFERROR(VLOOKUP($K108,Listas!$I$4:$J$11,2,FALSE),""))</f>
        <v/>
      </c>
      <c r="M108" s="9"/>
      <c r="N108" s="12"/>
      <c r="O108" s="13"/>
      <c r="P108" s="14" t="str">
        <f t="shared" si="14"/>
        <v/>
      </c>
      <c r="Q108" s="13"/>
      <c r="R108" s="14" t="str">
        <f t="shared" si="15"/>
        <v/>
      </c>
      <c r="S108" s="13"/>
      <c r="T108" s="14" t="str">
        <f t="shared" si="16"/>
        <v/>
      </c>
      <c r="U108" s="14" t="str">
        <f t="shared" si="17"/>
        <v/>
      </c>
      <c r="V108" s="9"/>
      <c r="W108" s="12"/>
      <c r="X108" s="8"/>
      <c r="Y108" s="9"/>
      <c r="Z108" s="14" t="str">
        <f t="shared" si="18"/>
        <v/>
      </c>
      <c r="AA108" s="11">
        <f t="shared" ca="1" si="19"/>
        <v>0</v>
      </c>
      <c r="AB108" s="9"/>
    </row>
    <row r="109" spans="1:28" x14ac:dyDescent="0.3">
      <c r="A109" s="7" t="str">
        <f t="shared" si="10"/>
        <v/>
      </c>
      <c r="B109" s="7" t="str">
        <f t="shared" si="11"/>
        <v/>
      </c>
      <c r="C109" s="7" t="str">
        <f t="shared" si="12"/>
        <v/>
      </c>
      <c r="D109" s="7" t="str">
        <f t="shared" si="13"/>
        <v/>
      </c>
      <c r="E109" s="8"/>
      <c r="F109" s="8"/>
      <c r="G109" s="8"/>
      <c r="H109" s="8"/>
      <c r="I109" s="9"/>
      <c r="J109" s="9"/>
      <c r="K109" s="9"/>
      <c r="L109" s="11" t="str">
        <f>IF($K109="","",IFERROR(VLOOKUP($K109,Listas!$I$4:$J$11,2,FALSE),""))</f>
        <v/>
      </c>
      <c r="M109" s="9"/>
      <c r="N109" s="12"/>
      <c r="O109" s="13"/>
      <c r="P109" s="14" t="str">
        <f t="shared" si="14"/>
        <v/>
      </c>
      <c r="Q109" s="13"/>
      <c r="R109" s="14" t="str">
        <f t="shared" si="15"/>
        <v/>
      </c>
      <c r="S109" s="13"/>
      <c r="T109" s="14" t="str">
        <f t="shared" si="16"/>
        <v/>
      </c>
      <c r="U109" s="14" t="str">
        <f t="shared" si="17"/>
        <v/>
      </c>
      <c r="V109" s="9"/>
      <c r="W109" s="12"/>
      <c r="X109" s="8"/>
      <c r="Y109" s="9"/>
      <c r="Z109" s="14" t="str">
        <f t="shared" si="18"/>
        <v/>
      </c>
      <c r="AA109" s="11">
        <f t="shared" ca="1" si="19"/>
        <v>0</v>
      </c>
      <c r="AB109" s="9"/>
    </row>
    <row r="110" spans="1:28" x14ac:dyDescent="0.3">
      <c r="A110" s="7" t="str">
        <f t="shared" si="10"/>
        <v/>
      </c>
      <c r="B110" s="7" t="str">
        <f t="shared" si="11"/>
        <v/>
      </c>
      <c r="C110" s="7" t="str">
        <f t="shared" si="12"/>
        <v/>
      </c>
      <c r="D110" s="7" t="str">
        <f t="shared" si="13"/>
        <v/>
      </c>
      <c r="E110" s="8"/>
      <c r="F110" s="8"/>
      <c r="G110" s="8"/>
      <c r="H110" s="8"/>
      <c r="I110" s="9"/>
      <c r="J110" s="9"/>
      <c r="K110" s="9"/>
      <c r="L110" s="11" t="str">
        <f>IF($K110="","",IFERROR(VLOOKUP($K110,Listas!$I$4:$J$11,2,FALSE),""))</f>
        <v/>
      </c>
      <c r="M110" s="9"/>
      <c r="N110" s="12"/>
      <c r="O110" s="13"/>
      <c r="P110" s="14" t="str">
        <f t="shared" si="14"/>
        <v/>
      </c>
      <c r="Q110" s="13"/>
      <c r="R110" s="14" t="str">
        <f t="shared" si="15"/>
        <v/>
      </c>
      <c r="S110" s="13"/>
      <c r="T110" s="14" t="str">
        <f t="shared" si="16"/>
        <v/>
      </c>
      <c r="U110" s="14" t="str">
        <f t="shared" si="17"/>
        <v/>
      </c>
      <c r="V110" s="9"/>
      <c r="W110" s="12"/>
      <c r="X110" s="8"/>
      <c r="Y110" s="9"/>
      <c r="Z110" s="14" t="str">
        <f t="shared" si="18"/>
        <v/>
      </c>
      <c r="AA110" s="11">
        <f t="shared" ca="1" si="19"/>
        <v>0</v>
      </c>
      <c r="AB110" s="9"/>
    </row>
    <row r="111" spans="1:28" x14ac:dyDescent="0.3">
      <c r="A111" s="7" t="str">
        <f t="shared" si="10"/>
        <v/>
      </c>
      <c r="B111" s="7" t="str">
        <f t="shared" si="11"/>
        <v/>
      </c>
      <c r="C111" s="7" t="str">
        <f t="shared" si="12"/>
        <v/>
      </c>
      <c r="D111" s="7" t="str">
        <f t="shared" si="13"/>
        <v/>
      </c>
      <c r="E111" s="8"/>
      <c r="F111" s="8"/>
      <c r="G111" s="8"/>
      <c r="H111" s="8"/>
      <c r="I111" s="9"/>
      <c r="J111" s="9"/>
      <c r="K111" s="9"/>
      <c r="L111" s="11" t="str">
        <f>IF($K111="","",IFERROR(VLOOKUP($K111,Listas!$I$4:$J$11,2,FALSE),""))</f>
        <v/>
      </c>
      <c r="M111" s="9"/>
      <c r="N111" s="12"/>
      <c r="O111" s="13"/>
      <c r="P111" s="14" t="str">
        <f t="shared" si="14"/>
        <v/>
      </c>
      <c r="Q111" s="13"/>
      <c r="R111" s="14" t="str">
        <f t="shared" si="15"/>
        <v/>
      </c>
      <c r="S111" s="13"/>
      <c r="T111" s="14" t="str">
        <f t="shared" si="16"/>
        <v/>
      </c>
      <c r="U111" s="14" t="str">
        <f t="shared" si="17"/>
        <v/>
      </c>
      <c r="V111" s="9"/>
      <c r="W111" s="12"/>
      <c r="X111" s="8"/>
      <c r="Y111" s="9"/>
      <c r="Z111" s="14" t="str">
        <f t="shared" si="18"/>
        <v/>
      </c>
      <c r="AA111" s="11">
        <f t="shared" ca="1" si="19"/>
        <v>0</v>
      </c>
      <c r="AB111" s="9"/>
    </row>
    <row r="112" spans="1:28" x14ac:dyDescent="0.3">
      <c r="A112" s="7" t="str">
        <f t="shared" si="10"/>
        <v/>
      </c>
      <c r="B112" s="7" t="str">
        <f t="shared" si="11"/>
        <v/>
      </c>
      <c r="C112" s="7" t="str">
        <f t="shared" si="12"/>
        <v/>
      </c>
      <c r="D112" s="7" t="str">
        <f t="shared" si="13"/>
        <v/>
      </c>
      <c r="E112" s="8"/>
      <c r="F112" s="8"/>
      <c r="G112" s="8"/>
      <c r="H112" s="8"/>
      <c r="I112" s="9"/>
      <c r="J112" s="9"/>
      <c r="K112" s="9"/>
      <c r="L112" s="11" t="str">
        <f>IF($K112="","",IFERROR(VLOOKUP($K112,Listas!$I$4:$J$11,2,FALSE),""))</f>
        <v/>
      </c>
      <c r="M112" s="9"/>
      <c r="N112" s="12"/>
      <c r="O112" s="13"/>
      <c r="P112" s="14" t="str">
        <f t="shared" si="14"/>
        <v/>
      </c>
      <c r="Q112" s="13"/>
      <c r="R112" s="14" t="str">
        <f t="shared" si="15"/>
        <v/>
      </c>
      <c r="S112" s="13"/>
      <c r="T112" s="14" t="str">
        <f t="shared" si="16"/>
        <v/>
      </c>
      <c r="U112" s="14" t="str">
        <f t="shared" si="17"/>
        <v/>
      </c>
      <c r="V112" s="9"/>
      <c r="W112" s="12"/>
      <c r="X112" s="8"/>
      <c r="Y112" s="9"/>
      <c r="Z112" s="14" t="str">
        <f t="shared" si="18"/>
        <v/>
      </c>
      <c r="AA112" s="11">
        <f t="shared" ca="1" si="19"/>
        <v>0</v>
      </c>
      <c r="AB112" s="9"/>
    </row>
    <row r="113" spans="1:28" x14ac:dyDescent="0.3">
      <c r="A113" s="7" t="str">
        <f t="shared" si="10"/>
        <v/>
      </c>
      <c r="B113" s="7" t="str">
        <f t="shared" si="11"/>
        <v/>
      </c>
      <c r="C113" s="7" t="str">
        <f t="shared" si="12"/>
        <v/>
      </c>
      <c r="D113" s="7" t="str">
        <f t="shared" si="13"/>
        <v/>
      </c>
      <c r="E113" s="8"/>
      <c r="F113" s="8"/>
      <c r="G113" s="8"/>
      <c r="H113" s="8"/>
      <c r="I113" s="9"/>
      <c r="J113" s="9"/>
      <c r="K113" s="9"/>
      <c r="L113" s="11" t="str">
        <f>IF($K113="","",IFERROR(VLOOKUP($K113,Listas!$I$4:$J$11,2,FALSE),""))</f>
        <v/>
      </c>
      <c r="M113" s="9"/>
      <c r="N113" s="12"/>
      <c r="O113" s="13"/>
      <c r="P113" s="14" t="str">
        <f t="shared" si="14"/>
        <v/>
      </c>
      <c r="Q113" s="13"/>
      <c r="R113" s="14" t="str">
        <f t="shared" si="15"/>
        <v/>
      </c>
      <c r="S113" s="13"/>
      <c r="T113" s="14" t="str">
        <f t="shared" si="16"/>
        <v/>
      </c>
      <c r="U113" s="14" t="str">
        <f t="shared" si="17"/>
        <v/>
      </c>
      <c r="V113" s="9"/>
      <c r="W113" s="12"/>
      <c r="X113" s="8"/>
      <c r="Y113" s="9"/>
      <c r="Z113" s="14" t="str">
        <f t="shared" si="18"/>
        <v/>
      </c>
      <c r="AA113" s="11">
        <f t="shared" ca="1" si="19"/>
        <v>0</v>
      </c>
      <c r="AB113" s="9"/>
    </row>
    <row r="114" spans="1:28" x14ac:dyDescent="0.3">
      <c r="A114" s="7" t="str">
        <f t="shared" si="10"/>
        <v/>
      </c>
      <c r="B114" s="7" t="str">
        <f t="shared" si="11"/>
        <v/>
      </c>
      <c r="C114" s="7" t="str">
        <f t="shared" si="12"/>
        <v/>
      </c>
      <c r="D114" s="7" t="str">
        <f t="shared" si="13"/>
        <v/>
      </c>
      <c r="E114" s="8"/>
      <c r="F114" s="8"/>
      <c r="G114" s="8"/>
      <c r="H114" s="8"/>
      <c r="I114" s="9"/>
      <c r="J114" s="9"/>
      <c r="K114" s="9"/>
      <c r="L114" s="11" t="str">
        <f>IF($K114="","",IFERROR(VLOOKUP($K114,Listas!$I$4:$J$11,2,FALSE),""))</f>
        <v/>
      </c>
      <c r="M114" s="9"/>
      <c r="N114" s="12"/>
      <c r="O114" s="13"/>
      <c r="P114" s="14" t="str">
        <f t="shared" si="14"/>
        <v/>
      </c>
      <c r="Q114" s="13"/>
      <c r="R114" s="14" t="str">
        <f t="shared" si="15"/>
        <v/>
      </c>
      <c r="S114" s="13"/>
      <c r="T114" s="14" t="str">
        <f t="shared" si="16"/>
        <v/>
      </c>
      <c r="U114" s="14" t="str">
        <f t="shared" si="17"/>
        <v/>
      </c>
      <c r="V114" s="9"/>
      <c r="W114" s="12"/>
      <c r="X114" s="8"/>
      <c r="Y114" s="9"/>
      <c r="Z114" s="14" t="str">
        <f t="shared" si="18"/>
        <v/>
      </c>
      <c r="AA114" s="11">
        <f t="shared" ca="1" si="19"/>
        <v>0</v>
      </c>
      <c r="AB114" s="9"/>
    </row>
    <row r="115" spans="1:28" x14ac:dyDescent="0.3">
      <c r="A115" s="7" t="str">
        <f t="shared" si="10"/>
        <v/>
      </c>
      <c r="B115" s="7" t="str">
        <f t="shared" si="11"/>
        <v/>
      </c>
      <c r="C115" s="7" t="str">
        <f t="shared" si="12"/>
        <v/>
      </c>
      <c r="D115" s="7" t="str">
        <f t="shared" si="13"/>
        <v/>
      </c>
      <c r="E115" s="8"/>
      <c r="F115" s="8"/>
      <c r="G115" s="8"/>
      <c r="H115" s="8"/>
      <c r="I115" s="9"/>
      <c r="J115" s="9"/>
      <c r="K115" s="9"/>
      <c r="L115" s="11" t="str">
        <f>IF($K115="","",IFERROR(VLOOKUP($K115,Listas!$I$4:$J$11,2,FALSE),""))</f>
        <v/>
      </c>
      <c r="M115" s="9"/>
      <c r="N115" s="12"/>
      <c r="O115" s="13"/>
      <c r="P115" s="14" t="str">
        <f t="shared" si="14"/>
        <v/>
      </c>
      <c r="Q115" s="13"/>
      <c r="R115" s="14" t="str">
        <f t="shared" si="15"/>
        <v/>
      </c>
      <c r="S115" s="13"/>
      <c r="T115" s="14" t="str">
        <f t="shared" si="16"/>
        <v/>
      </c>
      <c r="U115" s="14" t="str">
        <f t="shared" si="17"/>
        <v/>
      </c>
      <c r="V115" s="9"/>
      <c r="W115" s="12"/>
      <c r="X115" s="8"/>
      <c r="Y115" s="9"/>
      <c r="Z115" s="14" t="str">
        <f t="shared" si="18"/>
        <v/>
      </c>
      <c r="AA115" s="11">
        <f t="shared" ca="1" si="19"/>
        <v>0</v>
      </c>
      <c r="AB115" s="9"/>
    </row>
    <row r="116" spans="1:28" x14ac:dyDescent="0.3">
      <c r="A116" s="7" t="str">
        <f t="shared" si="10"/>
        <v/>
      </c>
      <c r="B116" s="7" t="str">
        <f t="shared" si="11"/>
        <v/>
      </c>
      <c r="C116" s="7" t="str">
        <f t="shared" si="12"/>
        <v/>
      </c>
      <c r="D116" s="7" t="str">
        <f t="shared" si="13"/>
        <v/>
      </c>
      <c r="E116" s="8"/>
      <c r="F116" s="8"/>
      <c r="G116" s="8"/>
      <c r="H116" s="8"/>
      <c r="I116" s="9"/>
      <c r="J116" s="9"/>
      <c r="K116" s="9"/>
      <c r="L116" s="11" t="str">
        <f>IF($K116="","",IFERROR(VLOOKUP($K116,Listas!$I$4:$J$11,2,FALSE),""))</f>
        <v/>
      </c>
      <c r="M116" s="9"/>
      <c r="N116" s="12"/>
      <c r="O116" s="13"/>
      <c r="P116" s="14" t="str">
        <f t="shared" si="14"/>
        <v/>
      </c>
      <c r="Q116" s="13"/>
      <c r="R116" s="14" t="str">
        <f t="shared" si="15"/>
        <v/>
      </c>
      <c r="S116" s="13"/>
      <c r="T116" s="14" t="str">
        <f t="shared" si="16"/>
        <v/>
      </c>
      <c r="U116" s="14" t="str">
        <f t="shared" si="17"/>
        <v/>
      </c>
      <c r="V116" s="9"/>
      <c r="W116" s="12"/>
      <c r="X116" s="8"/>
      <c r="Y116" s="9"/>
      <c r="Z116" s="14" t="str">
        <f t="shared" si="18"/>
        <v/>
      </c>
      <c r="AA116" s="11">
        <f t="shared" ca="1" si="19"/>
        <v>0</v>
      </c>
      <c r="AB116" s="9"/>
    </row>
    <row r="117" spans="1:28" x14ac:dyDescent="0.3">
      <c r="A117" s="7" t="str">
        <f t="shared" si="10"/>
        <v/>
      </c>
      <c r="B117" s="7" t="str">
        <f t="shared" si="11"/>
        <v/>
      </c>
      <c r="C117" s="7" t="str">
        <f t="shared" si="12"/>
        <v/>
      </c>
      <c r="D117" s="7" t="str">
        <f t="shared" si="13"/>
        <v/>
      </c>
      <c r="E117" s="8"/>
      <c r="F117" s="8"/>
      <c r="G117" s="8"/>
      <c r="H117" s="8"/>
      <c r="I117" s="9"/>
      <c r="J117" s="9"/>
      <c r="K117" s="9"/>
      <c r="L117" s="11" t="str">
        <f>IF($K117="","",IFERROR(VLOOKUP($K117,Listas!$I$4:$J$11,2,FALSE),""))</f>
        <v/>
      </c>
      <c r="M117" s="9"/>
      <c r="N117" s="12"/>
      <c r="O117" s="13"/>
      <c r="P117" s="14" t="str">
        <f t="shared" si="14"/>
        <v/>
      </c>
      <c r="Q117" s="13"/>
      <c r="R117" s="14" t="str">
        <f t="shared" si="15"/>
        <v/>
      </c>
      <c r="S117" s="13"/>
      <c r="T117" s="14" t="str">
        <f t="shared" si="16"/>
        <v/>
      </c>
      <c r="U117" s="14" t="str">
        <f t="shared" si="17"/>
        <v/>
      </c>
      <c r="V117" s="9"/>
      <c r="W117" s="12"/>
      <c r="X117" s="8"/>
      <c r="Y117" s="9"/>
      <c r="Z117" s="14" t="str">
        <f t="shared" si="18"/>
        <v/>
      </c>
      <c r="AA117" s="11">
        <f t="shared" ca="1" si="19"/>
        <v>0</v>
      </c>
      <c r="AB117" s="9"/>
    </row>
    <row r="118" spans="1:28" x14ac:dyDescent="0.3">
      <c r="A118" s="7" t="str">
        <f t="shared" si="10"/>
        <v/>
      </c>
      <c r="B118" s="7" t="str">
        <f t="shared" si="11"/>
        <v/>
      </c>
      <c r="C118" s="7" t="str">
        <f t="shared" si="12"/>
        <v/>
      </c>
      <c r="D118" s="7" t="str">
        <f t="shared" si="13"/>
        <v/>
      </c>
      <c r="E118" s="8"/>
      <c r="F118" s="8"/>
      <c r="G118" s="8"/>
      <c r="H118" s="8"/>
      <c r="I118" s="9"/>
      <c r="J118" s="9"/>
      <c r="K118" s="9"/>
      <c r="L118" s="11" t="str">
        <f>IF($K118="","",IFERROR(VLOOKUP($K118,Listas!$I$4:$J$11,2,FALSE),""))</f>
        <v/>
      </c>
      <c r="M118" s="9"/>
      <c r="N118" s="12"/>
      <c r="O118" s="13"/>
      <c r="P118" s="14" t="str">
        <f t="shared" si="14"/>
        <v/>
      </c>
      <c r="Q118" s="13"/>
      <c r="R118" s="14" t="str">
        <f t="shared" si="15"/>
        <v/>
      </c>
      <c r="S118" s="13"/>
      <c r="T118" s="14" t="str">
        <f t="shared" si="16"/>
        <v/>
      </c>
      <c r="U118" s="14" t="str">
        <f t="shared" si="17"/>
        <v/>
      </c>
      <c r="V118" s="9"/>
      <c r="W118" s="12"/>
      <c r="X118" s="8"/>
      <c r="Y118" s="9"/>
      <c r="Z118" s="14" t="str">
        <f t="shared" si="18"/>
        <v/>
      </c>
      <c r="AA118" s="11">
        <f t="shared" ca="1" si="19"/>
        <v>0</v>
      </c>
      <c r="AB118" s="9"/>
    </row>
    <row r="119" spans="1:28" x14ac:dyDescent="0.3">
      <c r="A119" s="7" t="str">
        <f t="shared" si="10"/>
        <v/>
      </c>
      <c r="B119" s="7" t="str">
        <f t="shared" si="11"/>
        <v/>
      </c>
      <c r="C119" s="7" t="str">
        <f t="shared" si="12"/>
        <v/>
      </c>
      <c r="D119" s="7" t="str">
        <f t="shared" si="13"/>
        <v/>
      </c>
      <c r="E119" s="8"/>
      <c r="F119" s="8"/>
      <c r="G119" s="8"/>
      <c r="H119" s="8"/>
      <c r="I119" s="9"/>
      <c r="J119" s="9"/>
      <c r="K119" s="9"/>
      <c r="L119" s="11" t="str">
        <f>IF($K119="","",IFERROR(VLOOKUP($K119,Listas!$I$4:$J$11,2,FALSE),""))</f>
        <v/>
      </c>
      <c r="M119" s="9"/>
      <c r="N119" s="12"/>
      <c r="O119" s="13"/>
      <c r="P119" s="14" t="str">
        <f t="shared" si="14"/>
        <v/>
      </c>
      <c r="Q119" s="13"/>
      <c r="R119" s="14" t="str">
        <f t="shared" si="15"/>
        <v/>
      </c>
      <c r="S119" s="13"/>
      <c r="T119" s="14" t="str">
        <f t="shared" si="16"/>
        <v/>
      </c>
      <c r="U119" s="14" t="str">
        <f t="shared" si="17"/>
        <v/>
      </c>
      <c r="V119" s="9"/>
      <c r="W119" s="12"/>
      <c r="X119" s="8"/>
      <c r="Y119" s="9"/>
      <c r="Z119" s="14" t="str">
        <f t="shared" si="18"/>
        <v/>
      </c>
      <c r="AA119" s="11">
        <f t="shared" ca="1" si="19"/>
        <v>0</v>
      </c>
      <c r="AB119" s="9"/>
    </row>
    <row r="120" spans="1:28" x14ac:dyDescent="0.3">
      <c r="A120" s="7" t="str">
        <f t="shared" si="10"/>
        <v/>
      </c>
      <c r="B120" s="7" t="str">
        <f t="shared" si="11"/>
        <v/>
      </c>
      <c r="C120" s="7" t="str">
        <f t="shared" si="12"/>
        <v/>
      </c>
      <c r="D120" s="7" t="str">
        <f t="shared" si="13"/>
        <v/>
      </c>
      <c r="E120" s="8"/>
      <c r="F120" s="8"/>
      <c r="G120" s="8"/>
      <c r="H120" s="8"/>
      <c r="I120" s="9"/>
      <c r="J120" s="9"/>
      <c r="K120" s="9"/>
      <c r="L120" s="11" t="str">
        <f>IF($K120="","",IFERROR(VLOOKUP($K120,Listas!$I$4:$J$11,2,FALSE),""))</f>
        <v/>
      </c>
      <c r="M120" s="9"/>
      <c r="N120" s="12"/>
      <c r="O120" s="13"/>
      <c r="P120" s="14" t="str">
        <f t="shared" si="14"/>
        <v/>
      </c>
      <c r="Q120" s="13"/>
      <c r="R120" s="14" t="str">
        <f t="shared" si="15"/>
        <v/>
      </c>
      <c r="S120" s="13"/>
      <c r="T120" s="14" t="str">
        <f t="shared" si="16"/>
        <v/>
      </c>
      <c r="U120" s="14" t="str">
        <f t="shared" si="17"/>
        <v/>
      </c>
      <c r="V120" s="9"/>
      <c r="W120" s="12"/>
      <c r="X120" s="8"/>
      <c r="Y120" s="9"/>
      <c r="Z120" s="14" t="str">
        <f t="shared" si="18"/>
        <v/>
      </c>
      <c r="AA120" s="11">
        <f t="shared" ca="1" si="19"/>
        <v>0</v>
      </c>
      <c r="AB120" s="9"/>
    </row>
    <row r="121" spans="1:28" x14ac:dyDescent="0.3">
      <c r="A121" s="7" t="str">
        <f t="shared" si="10"/>
        <v/>
      </c>
      <c r="B121" s="7" t="str">
        <f t="shared" si="11"/>
        <v/>
      </c>
      <c r="C121" s="7" t="str">
        <f t="shared" si="12"/>
        <v/>
      </c>
      <c r="D121" s="7" t="str">
        <f t="shared" si="13"/>
        <v/>
      </c>
      <c r="E121" s="8"/>
      <c r="F121" s="8"/>
      <c r="G121" s="8"/>
      <c r="H121" s="8"/>
      <c r="I121" s="9"/>
      <c r="J121" s="9"/>
      <c r="K121" s="9"/>
      <c r="L121" s="11" t="str">
        <f>IF($K121="","",IFERROR(VLOOKUP($K121,Listas!$I$4:$J$11,2,FALSE),""))</f>
        <v/>
      </c>
      <c r="M121" s="9"/>
      <c r="N121" s="12"/>
      <c r="O121" s="13"/>
      <c r="P121" s="14" t="str">
        <f t="shared" si="14"/>
        <v/>
      </c>
      <c r="Q121" s="13"/>
      <c r="R121" s="14" t="str">
        <f t="shared" si="15"/>
        <v/>
      </c>
      <c r="S121" s="13"/>
      <c r="T121" s="14" t="str">
        <f t="shared" si="16"/>
        <v/>
      </c>
      <c r="U121" s="14" t="str">
        <f t="shared" si="17"/>
        <v/>
      </c>
      <c r="V121" s="9"/>
      <c r="W121" s="12"/>
      <c r="X121" s="8"/>
      <c r="Y121" s="9"/>
      <c r="Z121" s="14" t="str">
        <f t="shared" si="18"/>
        <v/>
      </c>
      <c r="AA121" s="11">
        <f t="shared" ca="1" si="19"/>
        <v>0</v>
      </c>
      <c r="AB121" s="9"/>
    </row>
    <row r="122" spans="1:28" x14ac:dyDescent="0.3">
      <c r="A122" s="7" t="str">
        <f t="shared" si="10"/>
        <v/>
      </c>
      <c r="B122" s="7" t="str">
        <f t="shared" si="11"/>
        <v/>
      </c>
      <c r="C122" s="7" t="str">
        <f t="shared" si="12"/>
        <v/>
      </c>
      <c r="D122" s="7" t="str">
        <f t="shared" si="13"/>
        <v/>
      </c>
      <c r="E122" s="8"/>
      <c r="F122" s="8"/>
      <c r="G122" s="8"/>
      <c r="H122" s="8"/>
      <c r="I122" s="9"/>
      <c r="J122" s="9"/>
      <c r="K122" s="9"/>
      <c r="L122" s="11" t="str">
        <f>IF($K122="","",IFERROR(VLOOKUP($K122,Listas!$I$4:$J$11,2,FALSE),""))</f>
        <v/>
      </c>
      <c r="M122" s="9"/>
      <c r="N122" s="12"/>
      <c r="O122" s="13"/>
      <c r="P122" s="14" t="str">
        <f t="shared" si="14"/>
        <v/>
      </c>
      <c r="Q122" s="13"/>
      <c r="R122" s="14" t="str">
        <f t="shared" si="15"/>
        <v/>
      </c>
      <c r="S122" s="13"/>
      <c r="T122" s="14" t="str">
        <f t="shared" si="16"/>
        <v/>
      </c>
      <c r="U122" s="14" t="str">
        <f t="shared" si="17"/>
        <v/>
      </c>
      <c r="V122" s="9"/>
      <c r="W122" s="12"/>
      <c r="X122" s="8"/>
      <c r="Y122" s="9"/>
      <c r="Z122" s="14" t="str">
        <f t="shared" si="18"/>
        <v/>
      </c>
      <c r="AA122" s="11">
        <f t="shared" ca="1" si="19"/>
        <v>0</v>
      </c>
      <c r="AB122" s="9"/>
    </row>
    <row r="123" spans="1:28" x14ac:dyDescent="0.3">
      <c r="A123" s="7" t="str">
        <f t="shared" si="10"/>
        <v/>
      </c>
      <c r="B123" s="7" t="str">
        <f t="shared" si="11"/>
        <v/>
      </c>
      <c r="C123" s="7" t="str">
        <f t="shared" si="12"/>
        <v/>
      </c>
      <c r="D123" s="7" t="str">
        <f t="shared" si="13"/>
        <v/>
      </c>
      <c r="E123" s="8"/>
      <c r="F123" s="8"/>
      <c r="G123" s="8"/>
      <c r="H123" s="8"/>
      <c r="I123" s="9"/>
      <c r="J123" s="9"/>
      <c r="K123" s="9"/>
      <c r="L123" s="11" t="str">
        <f>IF($K123="","",IFERROR(VLOOKUP($K123,Listas!$I$4:$J$11,2,FALSE),""))</f>
        <v/>
      </c>
      <c r="M123" s="9"/>
      <c r="N123" s="12"/>
      <c r="O123" s="13"/>
      <c r="P123" s="14" t="str">
        <f t="shared" si="14"/>
        <v/>
      </c>
      <c r="Q123" s="13"/>
      <c r="R123" s="14" t="str">
        <f t="shared" si="15"/>
        <v/>
      </c>
      <c r="S123" s="13"/>
      <c r="T123" s="14" t="str">
        <f t="shared" si="16"/>
        <v/>
      </c>
      <c r="U123" s="14" t="str">
        <f t="shared" si="17"/>
        <v/>
      </c>
      <c r="V123" s="9"/>
      <c r="W123" s="12"/>
      <c r="X123" s="8"/>
      <c r="Y123" s="9"/>
      <c r="Z123" s="14" t="str">
        <f t="shared" si="18"/>
        <v/>
      </c>
      <c r="AA123" s="11">
        <f t="shared" ca="1" si="19"/>
        <v>0</v>
      </c>
      <c r="AB123" s="9"/>
    </row>
    <row r="124" spans="1:28" x14ac:dyDescent="0.3">
      <c r="A124" s="7" t="str">
        <f t="shared" si="10"/>
        <v/>
      </c>
      <c r="B124" s="7" t="str">
        <f t="shared" si="11"/>
        <v/>
      </c>
      <c r="C124" s="7" t="str">
        <f t="shared" si="12"/>
        <v/>
      </c>
      <c r="D124" s="7" t="str">
        <f t="shared" si="13"/>
        <v/>
      </c>
      <c r="E124" s="8"/>
      <c r="F124" s="8"/>
      <c r="G124" s="8"/>
      <c r="H124" s="8"/>
      <c r="I124" s="9"/>
      <c r="J124" s="9"/>
      <c r="K124" s="9"/>
      <c r="L124" s="11" t="str">
        <f>IF($K124="","",IFERROR(VLOOKUP($K124,Listas!$I$4:$J$11,2,FALSE),""))</f>
        <v/>
      </c>
      <c r="M124" s="9"/>
      <c r="N124" s="12"/>
      <c r="O124" s="13"/>
      <c r="P124" s="14" t="str">
        <f t="shared" si="14"/>
        <v/>
      </c>
      <c r="Q124" s="13"/>
      <c r="R124" s="14" t="str">
        <f t="shared" si="15"/>
        <v/>
      </c>
      <c r="S124" s="13"/>
      <c r="T124" s="14" t="str">
        <f t="shared" si="16"/>
        <v/>
      </c>
      <c r="U124" s="14" t="str">
        <f t="shared" si="17"/>
        <v/>
      </c>
      <c r="V124" s="9"/>
      <c r="W124" s="12"/>
      <c r="X124" s="8"/>
      <c r="Y124" s="9"/>
      <c r="Z124" s="14" t="str">
        <f t="shared" si="18"/>
        <v/>
      </c>
      <c r="AA124" s="11">
        <f t="shared" ca="1" si="19"/>
        <v>0</v>
      </c>
      <c r="AB124" s="9"/>
    </row>
    <row r="125" spans="1:28" x14ac:dyDescent="0.3">
      <c r="A125" s="7" t="str">
        <f t="shared" si="10"/>
        <v/>
      </c>
      <c r="B125" s="7" t="str">
        <f t="shared" si="11"/>
        <v/>
      </c>
      <c r="C125" s="7" t="str">
        <f t="shared" si="12"/>
        <v/>
      </c>
      <c r="D125" s="7" t="str">
        <f t="shared" si="13"/>
        <v/>
      </c>
      <c r="E125" s="8"/>
      <c r="F125" s="8"/>
      <c r="G125" s="8"/>
      <c r="H125" s="8"/>
      <c r="I125" s="9"/>
      <c r="J125" s="9"/>
      <c r="K125" s="9"/>
      <c r="L125" s="11" t="str">
        <f>IF($K125="","",IFERROR(VLOOKUP($K125,Listas!$I$4:$J$11,2,FALSE),""))</f>
        <v/>
      </c>
      <c r="M125" s="9"/>
      <c r="N125" s="12"/>
      <c r="O125" s="13"/>
      <c r="P125" s="14" t="str">
        <f t="shared" si="14"/>
        <v/>
      </c>
      <c r="Q125" s="13"/>
      <c r="R125" s="14" t="str">
        <f t="shared" si="15"/>
        <v/>
      </c>
      <c r="S125" s="13"/>
      <c r="T125" s="14" t="str">
        <f t="shared" si="16"/>
        <v/>
      </c>
      <c r="U125" s="14" t="str">
        <f t="shared" si="17"/>
        <v/>
      </c>
      <c r="V125" s="9"/>
      <c r="W125" s="12"/>
      <c r="X125" s="8"/>
      <c r="Y125" s="9"/>
      <c r="Z125" s="14" t="str">
        <f t="shared" si="18"/>
        <v/>
      </c>
      <c r="AA125" s="11">
        <f t="shared" ca="1" si="19"/>
        <v>0</v>
      </c>
      <c r="AB125" s="9"/>
    </row>
    <row r="126" spans="1:28" x14ac:dyDescent="0.3">
      <c r="A126" s="7" t="str">
        <f t="shared" si="10"/>
        <v/>
      </c>
      <c r="B126" s="7" t="str">
        <f t="shared" si="11"/>
        <v/>
      </c>
      <c r="C126" s="7" t="str">
        <f t="shared" si="12"/>
        <v/>
      </c>
      <c r="D126" s="7" t="str">
        <f t="shared" si="13"/>
        <v/>
      </c>
      <c r="E126" s="8"/>
      <c r="F126" s="8"/>
      <c r="G126" s="8"/>
      <c r="H126" s="8"/>
      <c r="I126" s="9"/>
      <c r="J126" s="9"/>
      <c r="K126" s="9"/>
      <c r="L126" s="11" t="str">
        <f>IF($K126="","",IFERROR(VLOOKUP($K126,Listas!$I$4:$J$11,2,FALSE),""))</f>
        <v/>
      </c>
      <c r="M126" s="9"/>
      <c r="N126" s="12"/>
      <c r="O126" s="13"/>
      <c r="P126" s="14" t="str">
        <f t="shared" si="14"/>
        <v/>
      </c>
      <c r="Q126" s="13"/>
      <c r="R126" s="14" t="str">
        <f t="shared" si="15"/>
        <v/>
      </c>
      <c r="S126" s="13"/>
      <c r="T126" s="14" t="str">
        <f t="shared" si="16"/>
        <v/>
      </c>
      <c r="U126" s="14" t="str">
        <f t="shared" si="17"/>
        <v/>
      </c>
      <c r="V126" s="9"/>
      <c r="W126" s="12"/>
      <c r="X126" s="8"/>
      <c r="Y126" s="9"/>
      <c r="Z126" s="14" t="str">
        <f t="shared" si="18"/>
        <v/>
      </c>
      <c r="AA126" s="11">
        <f t="shared" ca="1" si="19"/>
        <v>0</v>
      </c>
      <c r="AB126" s="9"/>
    </row>
    <row r="127" spans="1:28" x14ac:dyDescent="0.3">
      <c r="A127" s="7" t="str">
        <f t="shared" si="10"/>
        <v/>
      </c>
      <c r="B127" s="7" t="str">
        <f t="shared" si="11"/>
        <v/>
      </c>
      <c r="C127" s="7" t="str">
        <f t="shared" si="12"/>
        <v/>
      </c>
      <c r="D127" s="7" t="str">
        <f t="shared" si="13"/>
        <v/>
      </c>
      <c r="E127" s="8"/>
      <c r="F127" s="8"/>
      <c r="G127" s="8"/>
      <c r="H127" s="8"/>
      <c r="I127" s="9"/>
      <c r="J127" s="9"/>
      <c r="K127" s="9"/>
      <c r="L127" s="11" t="str">
        <f>IF($K127="","",IFERROR(VLOOKUP($K127,Listas!$I$4:$J$11,2,FALSE),""))</f>
        <v/>
      </c>
      <c r="M127" s="9"/>
      <c r="N127" s="12"/>
      <c r="O127" s="13"/>
      <c r="P127" s="14" t="str">
        <f t="shared" si="14"/>
        <v/>
      </c>
      <c r="Q127" s="13"/>
      <c r="R127" s="14" t="str">
        <f t="shared" si="15"/>
        <v/>
      </c>
      <c r="S127" s="13"/>
      <c r="T127" s="14" t="str">
        <f t="shared" si="16"/>
        <v/>
      </c>
      <c r="U127" s="14" t="str">
        <f t="shared" si="17"/>
        <v/>
      </c>
      <c r="V127" s="9"/>
      <c r="W127" s="12"/>
      <c r="X127" s="8"/>
      <c r="Y127" s="9"/>
      <c r="Z127" s="14" t="str">
        <f t="shared" si="18"/>
        <v/>
      </c>
      <c r="AA127" s="11">
        <f t="shared" ca="1" si="19"/>
        <v>0</v>
      </c>
      <c r="AB127" s="9"/>
    </row>
    <row r="128" spans="1:28" x14ac:dyDescent="0.3">
      <c r="A128" s="7" t="str">
        <f t="shared" si="10"/>
        <v/>
      </c>
      <c r="B128" s="7" t="str">
        <f t="shared" si="11"/>
        <v/>
      </c>
      <c r="C128" s="7" t="str">
        <f t="shared" si="12"/>
        <v/>
      </c>
      <c r="D128" s="7" t="str">
        <f t="shared" si="13"/>
        <v/>
      </c>
      <c r="E128" s="8"/>
      <c r="F128" s="8"/>
      <c r="G128" s="8"/>
      <c r="H128" s="8"/>
      <c r="I128" s="9"/>
      <c r="J128" s="9"/>
      <c r="K128" s="9"/>
      <c r="L128" s="11" t="str">
        <f>IF($K128="","",IFERROR(VLOOKUP($K128,Listas!$I$4:$J$11,2,FALSE),""))</f>
        <v/>
      </c>
      <c r="M128" s="9"/>
      <c r="N128" s="12"/>
      <c r="O128" s="13"/>
      <c r="P128" s="14" t="str">
        <f t="shared" si="14"/>
        <v/>
      </c>
      <c r="Q128" s="13"/>
      <c r="R128" s="14" t="str">
        <f t="shared" si="15"/>
        <v/>
      </c>
      <c r="S128" s="13"/>
      <c r="T128" s="14" t="str">
        <f t="shared" si="16"/>
        <v/>
      </c>
      <c r="U128" s="14" t="str">
        <f t="shared" si="17"/>
        <v/>
      </c>
      <c r="V128" s="9"/>
      <c r="W128" s="12"/>
      <c r="X128" s="8"/>
      <c r="Y128" s="9"/>
      <c r="Z128" s="14" t="str">
        <f t="shared" si="18"/>
        <v/>
      </c>
      <c r="AA128" s="11">
        <f t="shared" ca="1" si="19"/>
        <v>0</v>
      </c>
      <c r="AB128" s="9"/>
    </row>
    <row r="129" spans="1:28" x14ac:dyDescent="0.3">
      <c r="A129" s="7" t="str">
        <f t="shared" si="10"/>
        <v/>
      </c>
      <c r="B129" s="7" t="str">
        <f t="shared" si="11"/>
        <v/>
      </c>
      <c r="C129" s="7" t="str">
        <f t="shared" si="12"/>
        <v/>
      </c>
      <c r="D129" s="7" t="str">
        <f t="shared" si="13"/>
        <v/>
      </c>
      <c r="E129" s="8"/>
      <c r="F129" s="8"/>
      <c r="G129" s="8"/>
      <c r="H129" s="8"/>
      <c r="I129" s="9"/>
      <c r="J129" s="9"/>
      <c r="K129" s="9"/>
      <c r="L129" s="11" t="str">
        <f>IF($K129="","",IFERROR(VLOOKUP($K129,Listas!$I$4:$J$11,2,FALSE),""))</f>
        <v/>
      </c>
      <c r="M129" s="9"/>
      <c r="N129" s="12"/>
      <c r="O129" s="13"/>
      <c r="P129" s="14" t="str">
        <f t="shared" si="14"/>
        <v/>
      </c>
      <c r="Q129" s="13"/>
      <c r="R129" s="14" t="str">
        <f t="shared" si="15"/>
        <v/>
      </c>
      <c r="S129" s="13"/>
      <c r="T129" s="14" t="str">
        <f t="shared" si="16"/>
        <v/>
      </c>
      <c r="U129" s="14" t="str">
        <f t="shared" si="17"/>
        <v/>
      </c>
      <c r="V129" s="9"/>
      <c r="W129" s="12"/>
      <c r="X129" s="8"/>
      <c r="Y129" s="9"/>
      <c r="Z129" s="14" t="str">
        <f t="shared" si="18"/>
        <v/>
      </c>
      <c r="AA129" s="11">
        <f t="shared" ca="1" si="19"/>
        <v>0</v>
      </c>
      <c r="AB129" s="9"/>
    </row>
    <row r="130" spans="1:28" x14ac:dyDescent="0.3">
      <c r="A130" s="7" t="str">
        <f t="shared" si="10"/>
        <v/>
      </c>
      <c r="B130" s="7" t="str">
        <f t="shared" si="11"/>
        <v/>
      </c>
      <c r="C130" s="7" t="str">
        <f t="shared" si="12"/>
        <v/>
      </c>
      <c r="D130" s="7" t="str">
        <f t="shared" si="13"/>
        <v/>
      </c>
      <c r="E130" s="8"/>
      <c r="F130" s="8"/>
      <c r="G130" s="8"/>
      <c r="H130" s="8"/>
      <c r="I130" s="9"/>
      <c r="J130" s="9"/>
      <c r="K130" s="9"/>
      <c r="L130" s="11" t="str">
        <f>IF($K130="","",IFERROR(VLOOKUP($K130,Listas!$I$4:$J$11,2,FALSE),""))</f>
        <v/>
      </c>
      <c r="M130" s="9"/>
      <c r="N130" s="12"/>
      <c r="O130" s="13"/>
      <c r="P130" s="14" t="str">
        <f t="shared" si="14"/>
        <v/>
      </c>
      <c r="Q130" s="13"/>
      <c r="R130" s="14" t="str">
        <f t="shared" si="15"/>
        <v/>
      </c>
      <c r="S130" s="13"/>
      <c r="T130" s="14" t="str">
        <f t="shared" si="16"/>
        <v/>
      </c>
      <c r="U130" s="14" t="str">
        <f t="shared" si="17"/>
        <v/>
      </c>
      <c r="V130" s="9"/>
      <c r="W130" s="12"/>
      <c r="X130" s="8"/>
      <c r="Y130" s="9"/>
      <c r="Z130" s="14" t="str">
        <f t="shared" si="18"/>
        <v/>
      </c>
      <c r="AA130" s="11">
        <f t="shared" ca="1" si="19"/>
        <v>0</v>
      </c>
      <c r="AB130" s="9"/>
    </row>
    <row r="131" spans="1:28" x14ac:dyDescent="0.3">
      <c r="A131" s="7" t="str">
        <f t="shared" si="10"/>
        <v/>
      </c>
      <c r="B131" s="7" t="str">
        <f t="shared" si="11"/>
        <v/>
      </c>
      <c r="C131" s="7" t="str">
        <f t="shared" si="12"/>
        <v/>
      </c>
      <c r="D131" s="7" t="str">
        <f t="shared" si="13"/>
        <v/>
      </c>
      <c r="E131" s="8"/>
      <c r="F131" s="8"/>
      <c r="G131" s="8"/>
      <c r="H131" s="8"/>
      <c r="I131" s="9"/>
      <c r="J131" s="9"/>
      <c r="K131" s="9"/>
      <c r="L131" s="11" t="str">
        <f>IF($K131="","",IFERROR(VLOOKUP($K131,Listas!$I$4:$J$11,2,FALSE),""))</f>
        <v/>
      </c>
      <c r="M131" s="9"/>
      <c r="N131" s="12"/>
      <c r="O131" s="13"/>
      <c r="P131" s="14" t="str">
        <f t="shared" si="14"/>
        <v/>
      </c>
      <c r="Q131" s="13"/>
      <c r="R131" s="14" t="str">
        <f t="shared" si="15"/>
        <v/>
      </c>
      <c r="S131" s="13"/>
      <c r="T131" s="14" t="str">
        <f t="shared" si="16"/>
        <v/>
      </c>
      <c r="U131" s="14" t="str">
        <f t="shared" si="17"/>
        <v/>
      </c>
      <c r="V131" s="9"/>
      <c r="W131" s="12"/>
      <c r="X131" s="8"/>
      <c r="Y131" s="9"/>
      <c r="Z131" s="14" t="str">
        <f t="shared" si="18"/>
        <v/>
      </c>
      <c r="AA131" s="11">
        <f t="shared" ca="1" si="19"/>
        <v>0</v>
      </c>
      <c r="AB131" s="9"/>
    </row>
    <row r="132" spans="1:28" x14ac:dyDescent="0.3">
      <c r="A132" s="7" t="str">
        <f t="shared" si="10"/>
        <v/>
      </c>
      <c r="B132" s="7" t="str">
        <f t="shared" si="11"/>
        <v/>
      </c>
      <c r="C132" s="7" t="str">
        <f t="shared" si="12"/>
        <v/>
      </c>
      <c r="D132" s="7" t="str">
        <f t="shared" si="13"/>
        <v/>
      </c>
      <c r="E132" s="8"/>
      <c r="F132" s="8"/>
      <c r="G132" s="8"/>
      <c r="H132" s="8"/>
      <c r="I132" s="9"/>
      <c r="J132" s="9"/>
      <c r="K132" s="9"/>
      <c r="L132" s="11" t="str">
        <f>IF($K132="","",IFERROR(VLOOKUP($K132,Listas!$I$4:$J$11,2,FALSE),""))</f>
        <v/>
      </c>
      <c r="M132" s="9"/>
      <c r="N132" s="12"/>
      <c r="O132" s="13"/>
      <c r="P132" s="14" t="str">
        <f t="shared" si="14"/>
        <v/>
      </c>
      <c r="Q132" s="13"/>
      <c r="R132" s="14" t="str">
        <f t="shared" si="15"/>
        <v/>
      </c>
      <c r="S132" s="13"/>
      <c r="T132" s="14" t="str">
        <f t="shared" si="16"/>
        <v/>
      </c>
      <c r="U132" s="14" t="str">
        <f t="shared" si="17"/>
        <v/>
      </c>
      <c r="V132" s="9"/>
      <c r="W132" s="12"/>
      <c r="X132" s="8"/>
      <c r="Y132" s="9"/>
      <c r="Z132" s="14" t="str">
        <f t="shared" si="18"/>
        <v/>
      </c>
      <c r="AA132" s="11">
        <f t="shared" ca="1" si="19"/>
        <v>0</v>
      </c>
      <c r="AB132" s="9"/>
    </row>
    <row r="133" spans="1:28" x14ac:dyDescent="0.3">
      <c r="A133" s="7" t="str">
        <f t="shared" si="10"/>
        <v/>
      </c>
      <c r="B133" s="7" t="str">
        <f t="shared" si="11"/>
        <v/>
      </c>
      <c r="C133" s="7" t="str">
        <f t="shared" si="12"/>
        <v/>
      </c>
      <c r="D133" s="7" t="str">
        <f t="shared" si="13"/>
        <v/>
      </c>
      <c r="E133" s="8"/>
      <c r="F133" s="8"/>
      <c r="G133" s="8"/>
      <c r="H133" s="8"/>
      <c r="I133" s="9"/>
      <c r="J133" s="9"/>
      <c r="K133" s="9"/>
      <c r="L133" s="11" t="str">
        <f>IF($K133="","",IFERROR(VLOOKUP($K133,Listas!$I$4:$J$11,2,FALSE),""))</f>
        <v/>
      </c>
      <c r="M133" s="9"/>
      <c r="N133" s="12"/>
      <c r="O133" s="13"/>
      <c r="P133" s="14" t="str">
        <f t="shared" si="14"/>
        <v/>
      </c>
      <c r="Q133" s="13"/>
      <c r="R133" s="14" t="str">
        <f t="shared" si="15"/>
        <v/>
      </c>
      <c r="S133" s="13"/>
      <c r="T133" s="14" t="str">
        <f t="shared" si="16"/>
        <v/>
      </c>
      <c r="U133" s="14" t="str">
        <f t="shared" si="17"/>
        <v/>
      </c>
      <c r="V133" s="9"/>
      <c r="W133" s="12"/>
      <c r="X133" s="8"/>
      <c r="Y133" s="9"/>
      <c r="Z133" s="14" t="str">
        <f t="shared" si="18"/>
        <v/>
      </c>
      <c r="AA133" s="11">
        <f t="shared" ca="1" si="19"/>
        <v>0</v>
      </c>
      <c r="AB133" s="9"/>
    </row>
    <row r="134" spans="1:28" x14ac:dyDescent="0.3">
      <c r="A134" s="7" t="str">
        <f t="shared" si="10"/>
        <v/>
      </c>
      <c r="B134" s="7" t="str">
        <f t="shared" si="11"/>
        <v/>
      </c>
      <c r="C134" s="7" t="str">
        <f t="shared" si="12"/>
        <v/>
      </c>
      <c r="D134" s="7" t="str">
        <f t="shared" si="13"/>
        <v/>
      </c>
      <c r="E134" s="8"/>
      <c r="F134" s="8"/>
      <c r="G134" s="8"/>
      <c r="H134" s="8"/>
      <c r="I134" s="9"/>
      <c r="J134" s="9"/>
      <c r="K134" s="9"/>
      <c r="L134" s="11" t="str">
        <f>IF($K134="","",IFERROR(VLOOKUP($K134,Listas!$I$4:$J$11,2,FALSE),""))</f>
        <v/>
      </c>
      <c r="M134" s="9"/>
      <c r="N134" s="12"/>
      <c r="O134" s="13"/>
      <c r="P134" s="14" t="str">
        <f t="shared" si="14"/>
        <v/>
      </c>
      <c r="Q134" s="13"/>
      <c r="R134" s="14" t="str">
        <f t="shared" si="15"/>
        <v/>
      </c>
      <c r="S134" s="13"/>
      <c r="T134" s="14" t="str">
        <f t="shared" si="16"/>
        <v/>
      </c>
      <c r="U134" s="14" t="str">
        <f t="shared" si="17"/>
        <v/>
      </c>
      <c r="V134" s="9"/>
      <c r="W134" s="12"/>
      <c r="X134" s="8"/>
      <c r="Y134" s="9"/>
      <c r="Z134" s="14" t="str">
        <f t="shared" si="18"/>
        <v/>
      </c>
      <c r="AA134" s="11">
        <f t="shared" ca="1" si="19"/>
        <v>0</v>
      </c>
      <c r="AB134" s="9"/>
    </row>
    <row r="135" spans="1:28" x14ac:dyDescent="0.3">
      <c r="A135" s="7" t="str">
        <f t="shared" si="10"/>
        <v/>
      </c>
      <c r="B135" s="7" t="str">
        <f t="shared" si="11"/>
        <v/>
      </c>
      <c r="C135" s="7" t="str">
        <f t="shared" si="12"/>
        <v/>
      </c>
      <c r="D135" s="7" t="str">
        <f t="shared" si="13"/>
        <v/>
      </c>
      <c r="E135" s="8"/>
      <c r="F135" s="8"/>
      <c r="G135" s="8"/>
      <c r="H135" s="8"/>
      <c r="I135" s="9"/>
      <c r="J135" s="9"/>
      <c r="K135" s="9"/>
      <c r="L135" s="11" t="str">
        <f>IF($K135="","",IFERROR(VLOOKUP($K135,Listas!$I$4:$J$11,2,FALSE),""))</f>
        <v/>
      </c>
      <c r="M135" s="9"/>
      <c r="N135" s="12"/>
      <c r="O135" s="13"/>
      <c r="P135" s="14" t="str">
        <f t="shared" si="14"/>
        <v/>
      </c>
      <c r="Q135" s="13"/>
      <c r="R135" s="14" t="str">
        <f t="shared" si="15"/>
        <v/>
      </c>
      <c r="S135" s="13"/>
      <c r="T135" s="14" t="str">
        <f t="shared" si="16"/>
        <v/>
      </c>
      <c r="U135" s="14" t="str">
        <f t="shared" si="17"/>
        <v/>
      </c>
      <c r="V135" s="9"/>
      <c r="W135" s="12"/>
      <c r="X135" s="8"/>
      <c r="Y135" s="9"/>
      <c r="Z135" s="14" t="str">
        <f t="shared" si="18"/>
        <v/>
      </c>
      <c r="AA135" s="11">
        <f t="shared" ca="1" si="19"/>
        <v>0</v>
      </c>
      <c r="AB135" s="9"/>
    </row>
    <row r="136" spans="1:28" x14ac:dyDescent="0.3">
      <c r="A136" s="7" t="str">
        <f t="shared" ref="A136:A199" si="20">IF($E136="","",ROW()-7)</f>
        <v/>
      </c>
      <c r="B136" s="7" t="str">
        <f t="shared" ref="B136:B199" si="21">IF($E136="","",YEAR($E136))</f>
        <v/>
      </c>
      <c r="C136" s="7" t="str">
        <f t="shared" ref="C136:C199" si="22">IF($E136="","",MONTH($E136))</f>
        <v/>
      </c>
      <c r="D136" s="7" t="str">
        <f t="shared" ref="D136:D199" si="23">IF($E136="","",INT((MONTH($E136)-1)/3)+1)</f>
        <v/>
      </c>
      <c r="E136" s="8"/>
      <c r="F136" s="8"/>
      <c r="G136" s="8"/>
      <c r="H136" s="8"/>
      <c r="I136" s="9"/>
      <c r="J136" s="9"/>
      <c r="K136" s="9"/>
      <c r="L136" s="11" t="str">
        <f>IF($K136="","",IFERROR(VLOOKUP($K136,Listas!$I$4:$J$11,2,FALSE),""))</f>
        <v/>
      </c>
      <c r="M136" s="9"/>
      <c r="N136" s="12"/>
      <c r="O136" s="13"/>
      <c r="P136" s="14" t="str">
        <f t="shared" ref="P136:P199" si="24">IF($N136="","",ROUND($N136*$O136,2))</f>
        <v/>
      </c>
      <c r="Q136" s="13"/>
      <c r="R136" s="14" t="str">
        <f t="shared" ref="R136:R199" si="25">IF($P136="","",ROUND($P136*$Q136,2))</f>
        <v/>
      </c>
      <c r="S136" s="13"/>
      <c r="T136" s="14" t="str">
        <f t="shared" ref="T136:T199" si="26">IF($N136="","",ROUND($N136*$S136,2))</f>
        <v/>
      </c>
      <c r="U136" s="14" t="str">
        <f t="shared" ref="U136:U199" si="27">IF($N136="","",ROUND($N136+$P136-$T136,2))</f>
        <v/>
      </c>
      <c r="V136" s="9"/>
      <c r="W136" s="12"/>
      <c r="X136" s="8"/>
      <c r="Y136" s="9"/>
      <c r="Z136" s="14" t="str">
        <f t="shared" ref="Z136:Z199" si="28">IF($V136="ANULADA",0,IF($U136="","",MAX($U136-IF($W136="",0,$W136),0)))</f>
        <v/>
      </c>
      <c r="AA136" s="11">
        <f t="shared" ref="AA136:AA199" ca="1" si="29">IF(AND($V136&lt;&gt;"PAGADA",$V136&lt;&gt;"ANULADA",$H136&lt;&gt;"",TODAY()&gt;$H136,$Z136&gt;0),TODAY()-$H136,0)</f>
        <v>0</v>
      </c>
      <c r="AB136" s="9"/>
    </row>
    <row r="137" spans="1:28" x14ac:dyDescent="0.3">
      <c r="A137" s="7" t="str">
        <f t="shared" si="20"/>
        <v/>
      </c>
      <c r="B137" s="7" t="str">
        <f t="shared" si="21"/>
        <v/>
      </c>
      <c r="C137" s="7" t="str">
        <f t="shared" si="22"/>
        <v/>
      </c>
      <c r="D137" s="7" t="str">
        <f t="shared" si="23"/>
        <v/>
      </c>
      <c r="E137" s="8"/>
      <c r="F137" s="8"/>
      <c r="G137" s="8"/>
      <c r="H137" s="8"/>
      <c r="I137" s="9"/>
      <c r="J137" s="9"/>
      <c r="K137" s="9"/>
      <c r="L137" s="11" t="str">
        <f>IF($K137="","",IFERROR(VLOOKUP($K137,Listas!$I$4:$J$11,2,FALSE),""))</f>
        <v/>
      </c>
      <c r="M137" s="9"/>
      <c r="N137" s="12"/>
      <c r="O137" s="13"/>
      <c r="P137" s="14" t="str">
        <f t="shared" si="24"/>
        <v/>
      </c>
      <c r="Q137" s="13"/>
      <c r="R137" s="14" t="str">
        <f t="shared" si="25"/>
        <v/>
      </c>
      <c r="S137" s="13"/>
      <c r="T137" s="14" t="str">
        <f t="shared" si="26"/>
        <v/>
      </c>
      <c r="U137" s="14" t="str">
        <f t="shared" si="27"/>
        <v/>
      </c>
      <c r="V137" s="9"/>
      <c r="W137" s="12"/>
      <c r="X137" s="8"/>
      <c r="Y137" s="9"/>
      <c r="Z137" s="14" t="str">
        <f t="shared" si="28"/>
        <v/>
      </c>
      <c r="AA137" s="11">
        <f t="shared" ca="1" si="29"/>
        <v>0</v>
      </c>
      <c r="AB137" s="9"/>
    </row>
    <row r="138" spans="1:28" x14ac:dyDescent="0.3">
      <c r="A138" s="7" t="str">
        <f t="shared" si="20"/>
        <v/>
      </c>
      <c r="B138" s="7" t="str">
        <f t="shared" si="21"/>
        <v/>
      </c>
      <c r="C138" s="7" t="str">
        <f t="shared" si="22"/>
        <v/>
      </c>
      <c r="D138" s="7" t="str">
        <f t="shared" si="23"/>
        <v/>
      </c>
      <c r="E138" s="8"/>
      <c r="F138" s="8"/>
      <c r="G138" s="8"/>
      <c r="H138" s="8"/>
      <c r="I138" s="9"/>
      <c r="J138" s="9"/>
      <c r="K138" s="9"/>
      <c r="L138" s="11" t="str">
        <f>IF($K138="","",IFERROR(VLOOKUP($K138,Listas!$I$4:$J$11,2,FALSE),""))</f>
        <v/>
      </c>
      <c r="M138" s="9"/>
      <c r="N138" s="12"/>
      <c r="O138" s="13"/>
      <c r="P138" s="14" t="str">
        <f t="shared" si="24"/>
        <v/>
      </c>
      <c r="Q138" s="13"/>
      <c r="R138" s="14" t="str">
        <f t="shared" si="25"/>
        <v/>
      </c>
      <c r="S138" s="13"/>
      <c r="T138" s="14" t="str">
        <f t="shared" si="26"/>
        <v/>
      </c>
      <c r="U138" s="14" t="str">
        <f t="shared" si="27"/>
        <v/>
      </c>
      <c r="V138" s="9"/>
      <c r="W138" s="12"/>
      <c r="X138" s="8"/>
      <c r="Y138" s="9"/>
      <c r="Z138" s="14" t="str">
        <f t="shared" si="28"/>
        <v/>
      </c>
      <c r="AA138" s="11">
        <f t="shared" ca="1" si="29"/>
        <v>0</v>
      </c>
      <c r="AB138" s="9"/>
    </row>
    <row r="139" spans="1:28" x14ac:dyDescent="0.3">
      <c r="A139" s="7" t="str">
        <f t="shared" si="20"/>
        <v/>
      </c>
      <c r="B139" s="7" t="str">
        <f t="shared" si="21"/>
        <v/>
      </c>
      <c r="C139" s="7" t="str">
        <f t="shared" si="22"/>
        <v/>
      </c>
      <c r="D139" s="7" t="str">
        <f t="shared" si="23"/>
        <v/>
      </c>
      <c r="E139" s="8"/>
      <c r="F139" s="8"/>
      <c r="G139" s="8"/>
      <c r="H139" s="8"/>
      <c r="I139" s="9"/>
      <c r="J139" s="9"/>
      <c r="K139" s="9"/>
      <c r="L139" s="11" t="str">
        <f>IF($K139="","",IFERROR(VLOOKUP($K139,Listas!$I$4:$J$11,2,FALSE),""))</f>
        <v/>
      </c>
      <c r="M139" s="9"/>
      <c r="N139" s="12"/>
      <c r="O139" s="13"/>
      <c r="P139" s="14" t="str">
        <f t="shared" si="24"/>
        <v/>
      </c>
      <c r="Q139" s="13"/>
      <c r="R139" s="14" t="str">
        <f t="shared" si="25"/>
        <v/>
      </c>
      <c r="S139" s="13"/>
      <c r="T139" s="14" t="str">
        <f t="shared" si="26"/>
        <v/>
      </c>
      <c r="U139" s="14" t="str">
        <f t="shared" si="27"/>
        <v/>
      </c>
      <c r="V139" s="9"/>
      <c r="W139" s="12"/>
      <c r="X139" s="8"/>
      <c r="Y139" s="9"/>
      <c r="Z139" s="14" t="str">
        <f t="shared" si="28"/>
        <v/>
      </c>
      <c r="AA139" s="11">
        <f t="shared" ca="1" si="29"/>
        <v>0</v>
      </c>
      <c r="AB139" s="9"/>
    </row>
    <row r="140" spans="1:28" x14ac:dyDescent="0.3">
      <c r="A140" s="7" t="str">
        <f t="shared" si="20"/>
        <v/>
      </c>
      <c r="B140" s="7" t="str">
        <f t="shared" si="21"/>
        <v/>
      </c>
      <c r="C140" s="7" t="str">
        <f t="shared" si="22"/>
        <v/>
      </c>
      <c r="D140" s="7" t="str">
        <f t="shared" si="23"/>
        <v/>
      </c>
      <c r="E140" s="8"/>
      <c r="F140" s="8"/>
      <c r="G140" s="8"/>
      <c r="H140" s="8"/>
      <c r="I140" s="9"/>
      <c r="J140" s="9"/>
      <c r="K140" s="9"/>
      <c r="L140" s="11" t="str">
        <f>IF($K140="","",IFERROR(VLOOKUP($K140,Listas!$I$4:$J$11,2,FALSE),""))</f>
        <v/>
      </c>
      <c r="M140" s="9"/>
      <c r="N140" s="12"/>
      <c r="O140" s="13"/>
      <c r="P140" s="14" t="str">
        <f t="shared" si="24"/>
        <v/>
      </c>
      <c r="Q140" s="13"/>
      <c r="R140" s="14" t="str">
        <f t="shared" si="25"/>
        <v/>
      </c>
      <c r="S140" s="13"/>
      <c r="T140" s="14" t="str">
        <f t="shared" si="26"/>
        <v/>
      </c>
      <c r="U140" s="14" t="str">
        <f t="shared" si="27"/>
        <v/>
      </c>
      <c r="V140" s="9"/>
      <c r="W140" s="12"/>
      <c r="X140" s="8"/>
      <c r="Y140" s="9"/>
      <c r="Z140" s="14" t="str">
        <f t="shared" si="28"/>
        <v/>
      </c>
      <c r="AA140" s="11">
        <f t="shared" ca="1" si="29"/>
        <v>0</v>
      </c>
      <c r="AB140" s="9"/>
    </row>
    <row r="141" spans="1:28" x14ac:dyDescent="0.3">
      <c r="A141" s="7" t="str">
        <f t="shared" si="20"/>
        <v/>
      </c>
      <c r="B141" s="7" t="str">
        <f t="shared" si="21"/>
        <v/>
      </c>
      <c r="C141" s="7" t="str">
        <f t="shared" si="22"/>
        <v/>
      </c>
      <c r="D141" s="7" t="str">
        <f t="shared" si="23"/>
        <v/>
      </c>
      <c r="E141" s="8"/>
      <c r="F141" s="8"/>
      <c r="G141" s="8"/>
      <c r="H141" s="8"/>
      <c r="I141" s="9"/>
      <c r="J141" s="9"/>
      <c r="K141" s="9"/>
      <c r="L141" s="11" t="str">
        <f>IF($K141="","",IFERROR(VLOOKUP($K141,Listas!$I$4:$J$11,2,FALSE),""))</f>
        <v/>
      </c>
      <c r="M141" s="9"/>
      <c r="N141" s="12"/>
      <c r="O141" s="13"/>
      <c r="P141" s="14" t="str">
        <f t="shared" si="24"/>
        <v/>
      </c>
      <c r="Q141" s="13"/>
      <c r="R141" s="14" t="str">
        <f t="shared" si="25"/>
        <v/>
      </c>
      <c r="S141" s="13"/>
      <c r="T141" s="14" t="str">
        <f t="shared" si="26"/>
        <v/>
      </c>
      <c r="U141" s="14" t="str">
        <f t="shared" si="27"/>
        <v/>
      </c>
      <c r="V141" s="9"/>
      <c r="W141" s="12"/>
      <c r="X141" s="8"/>
      <c r="Y141" s="9"/>
      <c r="Z141" s="14" t="str">
        <f t="shared" si="28"/>
        <v/>
      </c>
      <c r="AA141" s="11">
        <f t="shared" ca="1" si="29"/>
        <v>0</v>
      </c>
      <c r="AB141" s="9"/>
    </row>
    <row r="142" spans="1:28" x14ac:dyDescent="0.3">
      <c r="A142" s="7" t="str">
        <f t="shared" si="20"/>
        <v/>
      </c>
      <c r="B142" s="7" t="str">
        <f t="shared" si="21"/>
        <v/>
      </c>
      <c r="C142" s="7" t="str">
        <f t="shared" si="22"/>
        <v/>
      </c>
      <c r="D142" s="7" t="str">
        <f t="shared" si="23"/>
        <v/>
      </c>
      <c r="E142" s="8"/>
      <c r="F142" s="8"/>
      <c r="G142" s="8"/>
      <c r="H142" s="8"/>
      <c r="I142" s="9"/>
      <c r="J142" s="9"/>
      <c r="K142" s="9"/>
      <c r="L142" s="11" t="str">
        <f>IF($K142="","",IFERROR(VLOOKUP($K142,Listas!$I$4:$J$11,2,FALSE),""))</f>
        <v/>
      </c>
      <c r="M142" s="9"/>
      <c r="N142" s="12"/>
      <c r="O142" s="13"/>
      <c r="P142" s="14" t="str">
        <f t="shared" si="24"/>
        <v/>
      </c>
      <c r="Q142" s="13"/>
      <c r="R142" s="14" t="str">
        <f t="shared" si="25"/>
        <v/>
      </c>
      <c r="S142" s="13"/>
      <c r="T142" s="14" t="str">
        <f t="shared" si="26"/>
        <v/>
      </c>
      <c r="U142" s="14" t="str">
        <f t="shared" si="27"/>
        <v/>
      </c>
      <c r="V142" s="9"/>
      <c r="W142" s="12"/>
      <c r="X142" s="8"/>
      <c r="Y142" s="9"/>
      <c r="Z142" s="14" t="str">
        <f t="shared" si="28"/>
        <v/>
      </c>
      <c r="AA142" s="11">
        <f t="shared" ca="1" si="29"/>
        <v>0</v>
      </c>
      <c r="AB142" s="9"/>
    </row>
    <row r="143" spans="1:28" x14ac:dyDescent="0.3">
      <c r="A143" s="7" t="str">
        <f t="shared" si="20"/>
        <v/>
      </c>
      <c r="B143" s="7" t="str">
        <f t="shared" si="21"/>
        <v/>
      </c>
      <c r="C143" s="7" t="str">
        <f t="shared" si="22"/>
        <v/>
      </c>
      <c r="D143" s="7" t="str">
        <f t="shared" si="23"/>
        <v/>
      </c>
      <c r="E143" s="8"/>
      <c r="F143" s="8"/>
      <c r="G143" s="8"/>
      <c r="H143" s="8"/>
      <c r="I143" s="9"/>
      <c r="J143" s="9"/>
      <c r="K143" s="9"/>
      <c r="L143" s="11" t="str">
        <f>IF($K143="","",IFERROR(VLOOKUP($K143,Listas!$I$4:$J$11,2,FALSE),""))</f>
        <v/>
      </c>
      <c r="M143" s="9"/>
      <c r="N143" s="12"/>
      <c r="O143" s="13"/>
      <c r="P143" s="14" t="str">
        <f t="shared" si="24"/>
        <v/>
      </c>
      <c r="Q143" s="13"/>
      <c r="R143" s="14" t="str">
        <f t="shared" si="25"/>
        <v/>
      </c>
      <c r="S143" s="13"/>
      <c r="T143" s="14" t="str">
        <f t="shared" si="26"/>
        <v/>
      </c>
      <c r="U143" s="14" t="str">
        <f t="shared" si="27"/>
        <v/>
      </c>
      <c r="V143" s="9"/>
      <c r="W143" s="12"/>
      <c r="X143" s="8"/>
      <c r="Y143" s="9"/>
      <c r="Z143" s="14" t="str">
        <f t="shared" si="28"/>
        <v/>
      </c>
      <c r="AA143" s="11">
        <f t="shared" ca="1" si="29"/>
        <v>0</v>
      </c>
      <c r="AB143" s="9"/>
    </row>
    <row r="144" spans="1:28" x14ac:dyDescent="0.3">
      <c r="A144" s="7" t="str">
        <f t="shared" si="20"/>
        <v/>
      </c>
      <c r="B144" s="7" t="str">
        <f t="shared" si="21"/>
        <v/>
      </c>
      <c r="C144" s="7" t="str">
        <f t="shared" si="22"/>
        <v/>
      </c>
      <c r="D144" s="7" t="str">
        <f t="shared" si="23"/>
        <v/>
      </c>
      <c r="E144" s="8"/>
      <c r="F144" s="8"/>
      <c r="G144" s="8"/>
      <c r="H144" s="8"/>
      <c r="I144" s="9"/>
      <c r="J144" s="9"/>
      <c r="K144" s="9"/>
      <c r="L144" s="11" t="str">
        <f>IF($K144="","",IFERROR(VLOOKUP($K144,Listas!$I$4:$J$11,2,FALSE),""))</f>
        <v/>
      </c>
      <c r="M144" s="9"/>
      <c r="N144" s="12"/>
      <c r="O144" s="13"/>
      <c r="P144" s="14" t="str">
        <f t="shared" si="24"/>
        <v/>
      </c>
      <c r="Q144" s="13"/>
      <c r="R144" s="14" t="str">
        <f t="shared" si="25"/>
        <v/>
      </c>
      <c r="S144" s="13"/>
      <c r="T144" s="14" t="str">
        <f t="shared" si="26"/>
        <v/>
      </c>
      <c r="U144" s="14" t="str">
        <f t="shared" si="27"/>
        <v/>
      </c>
      <c r="V144" s="9"/>
      <c r="W144" s="12"/>
      <c r="X144" s="8"/>
      <c r="Y144" s="9"/>
      <c r="Z144" s="14" t="str">
        <f t="shared" si="28"/>
        <v/>
      </c>
      <c r="AA144" s="11">
        <f t="shared" ca="1" si="29"/>
        <v>0</v>
      </c>
      <c r="AB144" s="9"/>
    </row>
    <row r="145" spans="1:28" x14ac:dyDescent="0.3">
      <c r="A145" s="7" t="str">
        <f t="shared" si="20"/>
        <v/>
      </c>
      <c r="B145" s="7" t="str">
        <f t="shared" si="21"/>
        <v/>
      </c>
      <c r="C145" s="7" t="str">
        <f t="shared" si="22"/>
        <v/>
      </c>
      <c r="D145" s="7" t="str">
        <f t="shared" si="23"/>
        <v/>
      </c>
      <c r="E145" s="8"/>
      <c r="F145" s="8"/>
      <c r="G145" s="8"/>
      <c r="H145" s="8"/>
      <c r="I145" s="9"/>
      <c r="J145" s="9"/>
      <c r="K145" s="9"/>
      <c r="L145" s="11" t="str">
        <f>IF($K145="","",IFERROR(VLOOKUP($K145,Listas!$I$4:$J$11,2,FALSE),""))</f>
        <v/>
      </c>
      <c r="M145" s="9"/>
      <c r="N145" s="12"/>
      <c r="O145" s="13"/>
      <c r="P145" s="14" t="str">
        <f t="shared" si="24"/>
        <v/>
      </c>
      <c r="Q145" s="13"/>
      <c r="R145" s="14" t="str">
        <f t="shared" si="25"/>
        <v/>
      </c>
      <c r="S145" s="13"/>
      <c r="T145" s="14" t="str">
        <f t="shared" si="26"/>
        <v/>
      </c>
      <c r="U145" s="14" t="str">
        <f t="shared" si="27"/>
        <v/>
      </c>
      <c r="V145" s="9"/>
      <c r="W145" s="12"/>
      <c r="X145" s="8"/>
      <c r="Y145" s="9"/>
      <c r="Z145" s="14" t="str">
        <f t="shared" si="28"/>
        <v/>
      </c>
      <c r="AA145" s="11">
        <f t="shared" ca="1" si="29"/>
        <v>0</v>
      </c>
      <c r="AB145" s="9"/>
    </row>
    <row r="146" spans="1:28" x14ac:dyDescent="0.3">
      <c r="A146" s="7" t="str">
        <f t="shared" si="20"/>
        <v/>
      </c>
      <c r="B146" s="7" t="str">
        <f t="shared" si="21"/>
        <v/>
      </c>
      <c r="C146" s="7" t="str">
        <f t="shared" si="22"/>
        <v/>
      </c>
      <c r="D146" s="7" t="str">
        <f t="shared" si="23"/>
        <v/>
      </c>
      <c r="E146" s="8"/>
      <c r="F146" s="8"/>
      <c r="G146" s="8"/>
      <c r="H146" s="8"/>
      <c r="I146" s="9"/>
      <c r="J146" s="9"/>
      <c r="K146" s="9"/>
      <c r="L146" s="11" t="str">
        <f>IF($K146="","",IFERROR(VLOOKUP($K146,Listas!$I$4:$J$11,2,FALSE),""))</f>
        <v/>
      </c>
      <c r="M146" s="9"/>
      <c r="N146" s="12"/>
      <c r="O146" s="13"/>
      <c r="P146" s="14" t="str">
        <f t="shared" si="24"/>
        <v/>
      </c>
      <c r="Q146" s="13"/>
      <c r="R146" s="14" t="str">
        <f t="shared" si="25"/>
        <v/>
      </c>
      <c r="S146" s="13"/>
      <c r="T146" s="14" t="str">
        <f t="shared" si="26"/>
        <v/>
      </c>
      <c r="U146" s="14" t="str">
        <f t="shared" si="27"/>
        <v/>
      </c>
      <c r="V146" s="9"/>
      <c r="W146" s="12"/>
      <c r="X146" s="8"/>
      <c r="Y146" s="9"/>
      <c r="Z146" s="14" t="str">
        <f t="shared" si="28"/>
        <v/>
      </c>
      <c r="AA146" s="11">
        <f t="shared" ca="1" si="29"/>
        <v>0</v>
      </c>
      <c r="AB146" s="9"/>
    </row>
    <row r="147" spans="1:28" x14ac:dyDescent="0.3">
      <c r="A147" s="7" t="str">
        <f t="shared" si="20"/>
        <v/>
      </c>
      <c r="B147" s="7" t="str">
        <f t="shared" si="21"/>
        <v/>
      </c>
      <c r="C147" s="7" t="str">
        <f t="shared" si="22"/>
        <v/>
      </c>
      <c r="D147" s="7" t="str">
        <f t="shared" si="23"/>
        <v/>
      </c>
      <c r="E147" s="8"/>
      <c r="F147" s="8"/>
      <c r="G147" s="8"/>
      <c r="H147" s="8"/>
      <c r="I147" s="9"/>
      <c r="J147" s="9"/>
      <c r="K147" s="9"/>
      <c r="L147" s="11" t="str">
        <f>IF($K147="","",IFERROR(VLOOKUP($K147,Listas!$I$4:$J$11,2,FALSE),""))</f>
        <v/>
      </c>
      <c r="M147" s="9"/>
      <c r="N147" s="12"/>
      <c r="O147" s="13"/>
      <c r="P147" s="14" t="str">
        <f t="shared" si="24"/>
        <v/>
      </c>
      <c r="Q147" s="13"/>
      <c r="R147" s="14" t="str">
        <f t="shared" si="25"/>
        <v/>
      </c>
      <c r="S147" s="13"/>
      <c r="T147" s="14" t="str">
        <f t="shared" si="26"/>
        <v/>
      </c>
      <c r="U147" s="14" t="str">
        <f t="shared" si="27"/>
        <v/>
      </c>
      <c r="V147" s="9"/>
      <c r="W147" s="12"/>
      <c r="X147" s="8"/>
      <c r="Y147" s="9"/>
      <c r="Z147" s="14" t="str">
        <f t="shared" si="28"/>
        <v/>
      </c>
      <c r="AA147" s="11">
        <f t="shared" ca="1" si="29"/>
        <v>0</v>
      </c>
      <c r="AB147" s="9"/>
    </row>
    <row r="148" spans="1:28" x14ac:dyDescent="0.3">
      <c r="A148" s="7" t="str">
        <f t="shared" si="20"/>
        <v/>
      </c>
      <c r="B148" s="7" t="str">
        <f t="shared" si="21"/>
        <v/>
      </c>
      <c r="C148" s="7" t="str">
        <f t="shared" si="22"/>
        <v/>
      </c>
      <c r="D148" s="7" t="str">
        <f t="shared" si="23"/>
        <v/>
      </c>
      <c r="E148" s="8"/>
      <c r="F148" s="8"/>
      <c r="G148" s="8"/>
      <c r="H148" s="8"/>
      <c r="I148" s="9"/>
      <c r="J148" s="9"/>
      <c r="K148" s="9"/>
      <c r="L148" s="11" t="str">
        <f>IF($K148="","",IFERROR(VLOOKUP($K148,Listas!$I$4:$J$11,2,FALSE),""))</f>
        <v/>
      </c>
      <c r="M148" s="9"/>
      <c r="N148" s="12"/>
      <c r="O148" s="13"/>
      <c r="P148" s="14" t="str">
        <f t="shared" si="24"/>
        <v/>
      </c>
      <c r="Q148" s="13"/>
      <c r="R148" s="14" t="str">
        <f t="shared" si="25"/>
        <v/>
      </c>
      <c r="S148" s="13"/>
      <c r="T148" s="14" t="str">
        <f t="shared" si="26"/>
        <v/>
      </c>
      <c r="U148" s="14" t="str">
        <f t="shared" si="27"/>
        <v/>
      </c>
      <c r="V148" s="9"/>
      <c r="W148" s="12"/>
      <c r="X148" s="8"/>
      <c r="Y148" s="9"/>
      <c r="Z148" s="14" t="str">
        <f t="shared" si="28"/>
        <v/>
      </c>
      <c r="AA148" s="11">
        <f t="shared" ca="1" si="29"/>
        <v>0</v>
      </c>
      <c r="AB148" s="9"/>
    </row>
    <row r="149" spans="1:28" x14ac:dyDescent="0.3">
      <c r="A149" s="7" t="str">
        <f t="shared" si="20"/>
        <v/>
      </c>
      <c r="B149" s="7" t="str">
        <f t="shared" si="21"/>
        <v/>
      </c>
      <c r="C149" s="7" t="str">
        <f t="shared" si="22"/>
        <v/>
      </c>
      <c r="D149" s="7" t="str">
        <f t="shared" si="23"/>
        <v/>
      </c>
      <c r="E149" s="8"/>
      <c r="F149" s="8"/>
      <c r="G149" s="8"/>
      <c r="H149" s="8"/>
      <c r="I149" s="9"/>
      <c r="J149" s="9"/>
      <c r="K149" s="9"/>
      <c r="L149" s="11" t="str">
        <f>IF($K149="","",IFERROR(VLOOKUP($K149,Listas!$I$4:$J$11,2,FALSE),""))</f>
        <v/>
      </c>
      <c r="M149" s="9"/>
      <c r="N149" s="12"/>
      <c r="O149" s="13"/>
      <c r="P149" s="14" t="str">
        <f t="shared" si="24"/>
        <v/>
      </c>
      <c r="Q149" s="13"/>
      <c r="R149" s="14" t="str">
        <f t="shared" si="25"/>
        <v/>
      </c>
      <c r="S149" s="13"/>
      <c r="T149" s="14" t="str">
        <f t="shared" si="26"/>
        <v/>
      </c>
      <c r="U149" s="14" t="str">
        <f t="shared" si="27"/>
        <v/>
      </c>
      <c r="V149" s="9"/>
      <c r="W149" s="12"/>
      <c r="X149" s="8"/>
      <c r="Y149" s="9"/>
      <c r="Z149" s="14" t="str">
        <f t="shared" si="28"/>
        <v/>
      </c>
      <c r="AA149" s="11">
        <f t="shared" ca="1" si="29"/>
        <v>0</v>
      </c>
      <c r="AB149" s="9"/>
    </row>
    <row r="150" spans="1:28" x14ac:dyDescent="0.3">
      <c r="A150" s="7" t="str">
        <f t="shared" si="20"/>
        <v/>
      </c>
      <c r="B150" s="7" t="str">
        <f t="shared" si="21"/>
        <v/>
      </c>
      <c r="C150" s="7" t="str">
        <f t="shared" si="22"/>
        <v/>
      </c>
      <c r="D150" s="7" t="str">
        <f t="shared" si="23"/>
        <v/>
      </c>
      <c r="E150" s="8"/>
      <c r="F150" s="8"/>
      <c r="G150" s="8"/>
      <c r="H150" s="8"/>
      <c r="I150" s="9"/>
      <c r="J150" s="9"/>
      <c r="K150" s="9"/>
      <c r="L150" s="11" t="str">
        <f>IF($K150="","",IFERROR(VLOOKUP($K150,Listas!$I$4:$J$11,2,FALSE),""))</f>
        <v/>
      </c>
      <c r="M150" s="9"/>
      <c r="N150" s="12"/>
      <c r="O150" s="13"/>
      <c r="P150" s="14" t="str">
        <f t="shared" si="24"/>
        <v/>
      </c>
      <c r="Q150" s="13"/>
      <c r="R150" s="14" t="str">
        <f t="shared" si="25"/>
        <v/>
      </c>
      <c r="S150" s="13"/>
      <c r="T150" s="14" t="str">
        <f t="shared" si="26"/>
        <v/>
      </c>
      <c r="U150" s="14" t="str">
        <f t="shared" si="27"/>
        <v/>
      </c>
      <c r="V150" s="9"/>
      <c r="W150" s="12"/>
      <c r="X150" s="8"/>
      <c r="Y150" s="9"/>
      <c r="Z150" s="14" t="str">
        <f t="shared" si="28"/>
        <v/>
      </c>
      <c r="AA150" s="11">
        <f t="shared" ca="1" si="29"/>
        <v>0</v>
      </c>
      <c r="AB150" s="9"/>
    </row>
    <row r="151" spans="1:28" x14ac:dyDescent="0.3">
      <c r="A151" s="7" t="str">
        <f t="shared" si="20"/>
        <v/>
      </c>
      <c r="B151" s="7" t="str">
        <f t="shared" si="21"/>
        <v/>
      </c>
      <c r="C151" s="7" t="str">
        <f t="shared" si="22"/>
        <v/>
      </c>
      <c r="D151" s="7" t="str">
        <f t="shared" si="23"/>
        <v/>
      </c>
      <c r="E151" s="8"/>
      <c r="F151" s="8"/>
      <c r="G151" s="8"/>
      <c r="H151" s="8"/>
      <c r="I151" s="9"/>
      <c r="J151" s="9"/>
      <c r="K151" s="9"/>
      <c r="L151" s="11" t="str">
        <f>IF($K151="","",IFERROR(VLOOKUP($K151,Listas!$I$4:$J$11,2,FALSE),""))</f>
        <v/>
      </c>
      <c r="M151" s="9"/>
      <c r="N151" s="12"/>
      <c r="O151" s="13"/>
      <c r="P151" s="14" t="str">
        <f t="shared" si="24"/>
        <v/>
      </c>
      <c r="Q151" s="13"/>
      <c r="R151" s="14" t="str">
        <f t="shared" si="25"/>
        <v/>
      </c>
      <c r="S151" s="13"/>
      <c r="T151" s="14" t="str">
        <f t="shared" si="26"/>
        <v/>
      </c>
      <c r="U151" s="14" t="str">
        <f t="shared" si="27"/>
        <v/>
      </c>
      <c r="V151" s="9"/>
      <c r="W151" s="12"/>
      <c r="X151" s="8"/>
      <c r="Y151" s="9"/>
      <c r="Z151" s="14" t="str">
        <f t="shared" si="28"/>
        <v/>
      </c>
      <c r="AA151" s="11">
        <f t="shared" ca="1" si="29"/>
        <v>0</v>
      </c>
      <c r="AB151" s="9"/>
    </row>
    <row r="152" spans="1:28" x14ac:dyDescent="0.3">
      <c r="A152" s="7" t="str">
        <f t="shared" si="20"/>
        <v/>
      </c>
      <c r="B152" s="7" t="str">
        <f t="shared" si="21"/>
        <v/>
      </c>
      <c r="C152" s="7" t="str">
        <f t="shared" si="22"/>
        <v/>
      </c>
      <c r="D152" s="7" t="str">
        <f t="shared" si="23"/>
        <v/>
      </c>
      <c r="E152" s="8"/>
      <c r="F152" s="8"/>
      <c r="G152" s="8"/>
      <c r="H152" s="8"/>
      <c r="I152" s="9"/>
      <c r="J152" s="9"/>
      <c r="K152" s="9"/>
      <c r="L152" s="11" t="str">
        <f>IF($K152="","",IFERROR(VLOOKUP($K152,Listas!$I$4:$J$11,2,FALSE),""))</f>
        <v/>
      </c>
      <c r="M152" s="9"/>
      <c r="N152" s="12"/>
      <c r="O152" s="13"/>
      <c r="P152" s="14" t="str">
        <f t="shared" si="24"/>
        <v/>
      </c>
      <c r="Q152" s="13"/>
      <c r="R152" s="14" t="str">
        <f t="shared" si="25"/>
        <v/>
      </c>
      <c r="S152" s="13"/>
      <c r="T152" s="14" t="str">
        <f t="shared" si="26"/>
        <v/>
      </c>
      <c r="U152" s="14" t="str">
        <f t="shared" si="27"/>
        <v/>
      </c>
      <c r="V152" s="9"/>
      <c r="W152" s="12"/>
      <c r="X152" s="8"/>
      <c r="Y152" s="9"/>
      <c r="Z152" s="14" t="str">
        <f t="shared" si="28"/>
        <v/>
      </c>
      <c r="AA152" s="11">
        <f t="shared" ca="1" si="29"/>
        <v>0</v>
      </c>
      <c r="AB152" s="9"/>
    </row>
    <row r="153" spans="1:28" x14ac:dyDescent="0.3">
      <c r="A153" s="7" t="str">
        <f t="shared" si="20"/>
        <v/>
      </c>
      <c r="B153" s="7" t="str">
        <f t="shared" si="21"/>
        <v/>
      </c>
      <c r="C153" s="7" t="str">
        <f t="shared" si="22"/>
        <v/>
      </c>
      <c r="D153" s="7" t="str">
        <f t="shared" si="23"/>
        <v/>
      </c>
      <c r="E153" s="8"/>
      <c r="F153" s="8"/>
      <c r="G153" s="8"/>
      <c r="H153" s="8"/>
      <c r="I153" s="9"/>
      <c r="J153" s="9"/>
      <c r="K153" s="9"/>
      <c r="L153" s="11" t="str">
        <f>IF($K153="","",IFERROR(VLOOKUP($K153,Listas!$I$4:$J$11,2,FALSE),""))</f>
        <v/>
      </c>
      <c r="M153" s="9"/>
      <c r="N153" s="12"/>
      <c r="O153" s="13"/>
      <c r="P153" s="14" t="str">
        <f t="shared" si="24"/>
        <v/>
      </c>
      <c r="Q153" s="13"/>
      <c r="R153" s="14" t="str">
        <f t="shared" si="25"/>
        <v/>
      </c>
      <c r="S153" s="13"/>
      <c r="T153" s="14" t="str">
        <f t="shared" si="26"/>
        <v/>
      </c>
      <c r="U153" s="14" t="str">
        <f t="shared" si="27"/>
        <v/>
      </c>
      <c r="V153" s="9"/>
      <c r="W153" s="12"/>
      <c r="X153" s="8"/>
      <c r="Y153" s="9"/>
      <c r="Z153" s="14" t="str">
        <f t="shared" si="28"/>
        <v/>
      </c>
      <c r="AA153" s="11">
        <f t="shared" ca="1" si="29"/>
        <v>0</v>
      </c>
      <c r="AB153" s="9"/>
    </row>
    <row r="154" spans="1:28" x14ac:dyDescent="0.3">
      <c r="A154" s="7" t="str">
        <f t="shared" si="20"/>
        <v/>
      </c>
      <c r="B154" s="7" t="str">
        <f t="shared" si="21"/>
        <v/>
      </c>
      <c r="C154" s="7" t="str">
        <f t="shared" si="22"/>
        <v/>
      </c>
      <c r="D154" s="7" t="str">
        <f t="shared" si="23"/>
        <v/>
      </c>
      <c r="E154" s="8"/>
      <c r="F154" s="8"/>
      <c r="G154" s="8"/>
      <c r="H154" s="8"/>
      <c r="I154" s="9"/>
      <c r="J154" s="9"/>
      <c r="K154" s="9"/>
      <c r="L154" s="11" t="str">
        <f>IF($K154="","",IFERROR(VLOOKUP($K154,Listas!$I$4:$J$11,2,FALSE),""))</f>
        <v/>
      </c>
      <c r="M154" s="9"/>
      <c r="N154" s="12"/>
      <c r="O154" s="13"/>
      <c r="P154" s="14" t="str">
        <f t="shared" si="24"/>
        <v/>
      </c>
      <c r="Q154" s="13"/>
      <c r="R154" s="14" t="str">
        <f t="shared" si="25"/>
        <v/>
      </c>
      <c r="S154" s="13"/>
      <c r="T154" s="14" t="str">
        <f t="shared" si="26"/>
        <v/>
      </c>
      <c r="U154" s="14" t="str">
        <f t="shared" si="27"/>
        <v/>
      </c>
      <c r="V154" s="9"/>
      <c r="W154" s="12"/>
      <c r="X154" s="8"/>
      <c r="Y154" s="9"/>
      <c r="Z154" s="14" t="str">
        <f t="shared" si="28"/>
        <v/>
      </c>
      <c r="AA154" s="11">
        <f t="shared" ca="1" si="29"/>
        <v>0</v>
      </c>
      <c r="AB154" s="9"/>
    </row>
    <row r="155" spans="1:28" x14ac:dyDescent="0.3">
      <c r="A155" s="7" t="str">
        <f t="shared" si="20"/>
        <v/>
      </c>
      <c r="B155" s="7" t="str">
        <f t="shared" si="21"/>
        <v/>
      </c>
      <c r="C155" s="7" t="str">
        <f t="shared" si="22"/>
        <v/>
      </c>
      <c r="D155" s="7" t="str">
        <f t="shared" si="23"/>
        <v/>
      </c>
      <c r="E155" s="8"/>
      <c r="F155" s="8"/>
      <c r="G155" s="8"/>
      <c r="H155" s="8"/>
      <c r="I155" s="9"/>
      <c r="J155" s="9"/>
      <c r="K155" s="9"/>
      <c r="L155" s="11" t="str">
        <f>IF($K155="","",IFERROR(VLOOKUP($K155,Listas!$I$4:$J$11,2,FALSE),""))</f>
        <v/>
      </c>
      <c r="M155" s="9"/>
      <c r="N155" s="12"/>
      <c r="O155" s="13"/>
      <c r="P155" s="14" t="str">
        <f t="shared" si="24"/>
        <v/>
      </c>
      <c r="Q155" s="13"/>
      <c r="R155" s="14" t="str">
        <f t="shared" si="25"/>
        <v/>
      </c>
      <c r="S155" s="13"/>
      <c r="T155" s="14" t="str">
        <f t="shared" si="26"/>
        <v/>
      </c>
      <c r="U155" s="14" t="str">
        <f t="shared" si="27"/>
        <v/>
      </c>
      <c r="V155" s="9"/>
      <c r="W155" s="12"/>
      <c r="X155" s="8"/>
      <c r="Y155" s="9"/>
      <c r="Z155" s="14" t="str">
        <f t="shared" si="28"/>
        <v/>
      </c>
      <c r="AA155" s="11">
        <f t="shared" ca="1" si="29"/>
        <v>0</v>
      </c>
      <c r="AB155" s="9"/>
    </row>
    <row r="156" spans="1:28" x14ac:dyDescent="0.3">
      <c r="A156" s="7" t="str">
        <f t="shared" si="20"/>
        <v/>
      </c>
      <c r="B156" s="7" t="str">
        <f t="shared" si="21"/>
        <v/>
      </c>
      <c r="C156" s="7" t="str">
        <f t="shared" si="22"/>
        <v/>
      </c>
      <c r="D156" s="7" t="str">
        <f t="shared" si="23"/>
        <v/>
      </c>
      <c r="E156" s="8"/>
      <c r="F156" s="8"/>
      <c r="G156" s="8"/>
      <c r="H156" s="8"/>
      <c r="I156" s="9"/>
      <c r="J156" s="9"/>
      <c r="K156" s="9"/>
      <c r="L156" s="11" t="str">
        <f>IF($K156="","",IFERROR(VLOOKUP($K156,Listas!$I$4:$J$11,2,FALSE),""))</f>
        <v/>
      </c>
      <c r="M156" s="9"/>
      <c r="N156" s="12"/>
      <c r="O156" s="13"/>
      <c r="P156" s="14" t="str">
        <f t="shared" si="24"/>
        <v/>
      </c>
      <c r="Q156" s="13"/>
      <c r="R156" s="14" t="str">
        <f t="shared" si="25"/>
        <v/>
      </c>
      <c r="S156" s="13"/>
      <c r="T156" s="14" t="str">
        <f t="shared" si="26"/>
        <v/>
      </c>
      <c r="U156" s="14" t="str">
        <f t="shared" si="27"/>
        <v/>
      </c>
      <c r="V156" s="9"/>
      <c r="W156" s="12"/>
      <c r="X156" s="8"/>
      <c r="Y156" s="9"/>
      <c r="Z156" s="14" t="str">
        <f t="shared" si="28"/>
        <v/>
      </c>
      <c r="AA156" s="11">
        <f t="shared" ca="1" si="29"/>
        <v>0</v>
      </c>
      <c r="AB156" s="9"/>
    </row>
    <row r="157" spans="1:28" x14ac:dyDescent="0.3">
      <c r="A157" s="7" t="str">
        <f t="shared" si="20"/>
        <v/>
      </c>
      <c r="B157" s="7" t="str">
        <f t="shared" si="21"/>
        <v/>
      </c>
      <c r="C157" s="7" t="str">
        <f t="shared" si="22"/>
        <v/>
      </c>
      <c r="D157" s="7" t="str">
        <f t="shared" si="23"/>
        <v/>
      </c>
      <c r="E157" s="8"/>
      <c r="F157" s="8"/>
      <c r="G157" s="8"/>
      <c r="H157" s="8"/>
      <c r="I157" s="9"/>
      <c r="J157" s="9"/>
      <c r="K157" s="9"/>
      <c r="L157" s="11" t="str">
        <f>IF($K157="","",IFERROR(VLOOKUP($K157,Listas!$I$4:$J$11,2,FALSE),""))</f>
        <v/>
      </c>
      <c r="M157" s="9"/>
      <c r="N157" s="12"/>
      <c r="O157" s="13"/>
      <c r="P157" s="14" t="str">
        <f t="shared" si="24"/>
        <v/>
      </c>
      <c r="Q157" s="13"/>
      <c r="R157" s="14" t="str">
        <f t="shared" si="25"/>
        <v/>
      </c>
      <c r="S157" s="13"/>
      <c r="T157" s="14" t="str">
        <f t="shared" si="26"/>
        <v/>
      </c>
      <c r="U157" s="14" t="str">
        <f t="shared" si="27"/>
        <v/>
      </c>
      <c r="V157" s="9"/>
      <c r="W157" s="12"/>
      <c r="X157" s="8"/>
      <c r="Y157" s="9"/>
      <c r="Z157" s="14" t="str">
        <f t="shared" si="28"/>
        <v/>
      </c>
      <c r="AA157" s="11">
        <f t="shared" ca="1" si="29"/>
        <v>0</v>
      </c>
      <c r="AB157" s="9"/>
    </row>
    <row r="158" spans="1:28" x14ac:dyDescent="0.3">
      <c r="A158" s="7" t="str">
        <f t="shared" si="20"/>
        <v/>
      </c>
      <c r="B158" s="7" t="str">
        <f t="shared" si="21"/>
        <v/>
      </c>
      <c r="C158" s="7" t="str">
        <f t="shared" si="22"/>
        <v/>
      </c>
      <c r="D158" s="7" t="str">
        <f t="shared" si="23"/>
        <v/>
      </c>
      <c r="E158" s="8"/>
      <c r="F158" s="8"/>
      <c r="G158" s="8"/>
      <c r="H158" s="8"/>
      <c r="I158" s="9"/>
      <c r="J158" s="9"/>
      <c r="K158" s="9"/>
      <c r="L158" s="11" t="str">
        <f>IF($K158="","",IFERROR(VLOOKUP($K158,Listas!$I$4:$J$11,2,FALSE),""))</f>
        <v/>
      </c>
      <c r="M158" s="9"/>
      <c r="N158" s="12"/>
      <c r="O158" s="13"/>
      <c r="P158" s="14" t="str">
        <f t="shared" si="24"/>
        <v/>
      </c>
      <c r="Q158" s="13"/>
      <c r="R158" s="14" t="str">
        <f t="shared" si="25"/>
        <v/>
      </c>
      <c r="S158" s="13"/>
      <c r="T158" s="14" t="str">
        <f t="shared" si="26"/>
        <v/>
      </c>
      <c r="U158" s="14" t="str">
        <f t="shared" si="27"/>
        <v/>
      </c>
      <c r="V158" s="9"/>
      <c r="W158" s="12"/>
      <c r="X158" s="8"/>
      <c r="Y158" s="9"/>
      <c r="Z158" s="14" t="str">
        <f t="shared" si="28"/>
        <v/>
      </c>
      <c r="AA158" s="11">
        <f t="shared" ca="1" si="29"/>
        <v>0</v>
      </c>
      <c r="AB158" s="9"/>
    </row>
    <row r="159" spans="1:28" x14ac:dyDescent="0.3">
      <c r="A159" s="7" t="str">
        <f t="shared" si="20"/>
        <v/>
      </c>
      <c r="B159" s="7" t="str">
        <f t="shared" si="21"/>
        <v/>
      </c>
      <c r="C159" s="7" t="str">
        <f t="shared" si="22"/>
        <v/>
      </c>
      <c r="D159" s="7" t="str">
        <f t="shared" si="23"/>
        <v/>
      </c>
      <c r="E159" s="8"/>
      <c r="F159" s="8"/>
      <c r="G159" s="8"/>
      <c r="H159" s="8"/>
      <c r="I159" s="9"/>
      <c r="J159" s="9"/>
      <c r="K159" s="9"/>
      <c r="L159" s="11" t="str">
        <f>IF($K159="","",IFERROR(VLOOKUP($K159,Listas!$I$4:$J$11,2,FALSE),""))</f>
        <v/>
      </c>
      <c r="M159" s="9"/>
      <c r="N159" s="12"/>
      <c r="O159" s="13"/>
      <c r="P159" s="14" t="str">
        <f t="shared" si="24"/>
        <v/>
      </c>
      <c r="Q159" s="13"/>
      <c r="R159" s="14" t="str">
        <f t="shared" si="25"/>
        <v/>
      </c>
      <c r="S159" s="13"/>
      <c r="T159" s="14" t="str">
        <f t="shared" si="26"/>
        <v/>
      </c>
      <c r="U159" s="14" t="str">
        <f t="shared" si="27"/>
        <v/>
      </c>
      <c r="V159" s="9"/>
      <c r="W159" s="12"/>
      <c r="X159" s="8"/>
      <c r="Y159" s="9"/>
      <c r="Z159" s="14" t="str">
        <f t="shared" si="28"/>
        <v/>
      </c>
      <c r="AA159" s="11">
        <f t="shared" ca="1" si="29"/>
        <v>0</v>
      </c>
      <c r="AB159" s="9"/>
    </row>
    <row r="160" spans="1:28" x14ac:dyDescent="0.3">
      <c r="A160" s="7" t="str">
        <f t="shared" si="20"/>
        <v/>
      </c>
      <c r="B160" s="7" t="str">
        <f t="shared" si="21"/>
        <v/>
      </c>
      <c r="C160" s="7" t="str">
        <f t="shared" si="22"/>
        <v/>
      </c>
      <c r="D160" s="7" t="str">
        <f t="shared" si="23"/>
        <v/>
      </c>
      <c r="E160" s="8"/>
      <c r="F160" s="8"/>
      <c r="G160" s="8"/>
      <c r="H160" s="8"/>
      <c r="I160" s="9"/>
      <c r="J160" s="9"/>
      <c r="K160" s="9"/>
      <c r="L160" s="11" t="str">
        <f>IF($K160="","",IFERROR(VLOOKUP($K160,Listas!$I$4:$J$11,2,FALSE),""))</f>
        <v/>
      </c>
      <c r="M160" s="9"/>
      <c r="N160" s="12"/>
      <c r="O160" s="13"/>
      <c r="P160" s="14" t="str">
        <f t="shared" si="24"/>
        <v/>
      </c>
      <c r="Q160" s="13"/>
      <c r="R160" s="14" t="str">
        <f t="shared" si="25"/>
        <v/>
      </c>
      <c r="S160" s="13"/>
      <c r="T160" s="14" t="str">
        <f t="shared" si="26"/>
        <v/>
      </c>
      <c r="U160" s="14" t="str">
        <f t="shared" si="27"/>
        <v/>
      </c>
      <c r="V160" s="9"/>
      <c r="W160" s="12"/>
      <c r="X160" s="8"/>
      <c r="Y160" s="9"/>
      <c r="Z160" s="14" t="str">
        <f t="shared" si="28"/>
        <v/>
      </c>
      <c r="AA160" s="11">
        <f t="shared" ca="1" si="29"/>
        <v>0</v>
      </c>
      <c r="AB160" s="9"/>
    </row>
    <row r="161" spans="1:28" x14ac:dyDescent="0.3">
      <c r="A161" s="7" t="str">
        <f t="shared" si="20"/>
        <v/>
      </c>
      <c r="B161" s="7" t="str">
        <f t="shared" si="21"/>
        <v/>
      </c>
      <c r="C161" s="7" t="str">
        <f t="shared" si="22"/>
        <v/>
      </c>
      <c r="D161" s="7" t="str">
        <f t="shared" si="23"/>
        <v/>
      </c>
      <c r="E161" s="8"/>
      <c r="F161" s="8"/>
      <c r="G161" s="8"/>
      <c r="H161" s="8"/>
      <c r="I161" s="9"/>
      <c r="J161" s="9"/>
      <c r="K161" s="9"/>
      <c r="L161" s="11" t="str">
        <f>IF($K161="","",IFERROR(VLOOKUP($K161,Listas!$I$4:$J$11,2,FALSE),""))</f>
        <v/>
      </c>
      <c r="M161" s="9"/>
      <c r="N161" s="12"/>
      <c r="O161" s="13"/>
      <c r="P161" s="14" t="str">
        <f t="shared" si="24"/>
        <v/>
      </c>
      <c r="Q161" s="13"/>
      <c r="R161" s="14" t="str">
        <f t="shared" si="25"/>
        <v/>
      </c>
      <c r="S161" s="13"/>
      <c r="T161" s="14" t="str">
        <f t="shared" si="26"/>
        <v/>
      </c>
      <c r="U161" s="14" t="str">
        <f t="shared" si="27"/>
        <v/>
      </c>
      <c r="V161" s="9"/>
      <c r="W161" s="12"/>
      <c r="X161" s="8"/>
      <c r="Y161" s="9"/>
      <c r="Z161" s="14" t="str">
        <f t="shared" si="28"/>
        <v/>
      </c>
      <c r="AA161" s="11">
        <f t="shared" ca="1" si="29"/>
        <v>0</v>
      </c>
      <c r="AB161" s="9"/>
    </row>
    <row r="162" spans="1:28" x14ac:dyDescent="0.3">
      <c r="A162" s="7" t="str">
        <f t="shared" si="20"/>
        <v/>
      </c>
      <c r="B162" s="7" t="str">
        <f t="shared" si="21"/>
        <v/>
      </c>
      <c r="C162" s="7" t="str">
        <f t="shared" si="22"/>
        <v/>
      </c>
      <c r="D162" s="7" t="str">
        <f t="shared" si="23"/>
        <v/>
      </c>
      <c r="E162" s="8"/>
      <c r="F162" s="8"/>
      <c r="G162" s="8"/>
      <c r="H162" s="8"/>
      <c r="I162" s="9"/>
      <c r="J162" s="9"/>
      <c r="K162" s="9"/>
      <c r="L162" s="11" t="str">
        <f>IF($K162="","",IFERROR(VLOOKUP($K162,Listas!$I$4:$J$11,2,FALSE),""))</f>
        <v/>
      </c>
      <c r="M162" s="9"/>
      <c r="N162" s="12"/>
      <c r="O162" s="13"/>
      <c r="P162" s="14" t="str">
        <f t="shared" si="24"/>
        <v/>
      </c>
      <c r="Q162" s="13"/>
      <c r="R162" s="14" t="str">
        <f t="shared" si="25"/>
        <v/>
      </c>
      <c r="S162" s="13"/>
      <c r="T162" s="14" t="str">
        <f t="shared" si="26"/>
        <v/>
      </c>
      <c r="U162" s="14" t="str">
        <f t="shared" si="27"/>
        <v/>
      </c>
      <c r="V162" s="9"/>
      <c r="W162" s="12"/>
      <c r="X162" s="8"/>
      <c r="Y162" s="9"/>
      <c r="Z162" s="14" t="str">
        <f t="shared" si="28"/>
        <v/>
      </c>
      <c r="AA162" s="11">
        <f t="shared" ca="1" si="29"/>
        <v>0</v>
      </c>
      <c r="AB162" s="9"/>
    </row>
    <row r="163" spans="1:28" x14ac:dyDescent="0.3">
      <c r="A163" s="7" t="str">
        <f t="shared" si="20"/>
        <v/>
      </c>
      <c r="B163" s="7" t="str">
        <f t="shared" si="21"/>
        <v/>
      </c>
      <c r="C163" s="7" t="str">
        <f t="shared" si="22"/>
        <v/>
      </c>
      <c r="D163" s="7" t="str">
        <f t="shared" si="23"/>
        <v/>
      </c>
      <c r="E163" s="8"/>
      <c r="F163" s="8"/>
      <c r="G163" s="8"/>
      <c r="H163" s="8"/>
      <c r="I163" s="9"/>
      <c r="J163" s="9"/>
      <c r="K163" s="9"/>
      <c r="L163" s="11" t="str">
        <f>IF($K163="","",IFERROR(VLOOKUP($K163,Listas!$I$4:$J$11,2,FALSE),""))</f>
        <v/>
      </c>
      <c r="M163" s="9"/>
      <c r="N163" s="12"/>
      <c r="O163" s="13"/>
      <c r="P163" s="14" t="str">
        <f t="shared" si="24"/>
        <v/>
      </c>
      <c r="Q163" s="13"/>
      <c r="R163" s="14" t="str">
        <f t="shared" si="25"/>
        <v/>
      </c>
      <c r="S163" s="13"/>
      <c r="T163" s="14" t="str">
        <f t="shared" si="26"/>
        <v/>
      </c>
      <c r="U163" s="14" t="str">
        <f t="shared" si="27"/>
        <v/>
      </c>
      <c r="V163" s="9"/>
      <c r="W163" s="12"/>
      <c r="X163" s="8"/>
      <c r="Y163" s="9"/>
      <c r="Z163" s="14" t="str">
        <f t="shared" si="28"/>
        <v/>
      </c>
      <c r="AA163" s="11">
        <f t="shared" ca="1" si="29"/>
        <v>0</v>
      </c>
      <c r="AB163" s="9"/>
    </row>
    <row r="164" spans="1:28" x14ac:dyDescent="0.3">
      <c r="A164" s="7" t="str">
        <f t="shared" si="20"/>
        <v/>
      </c>
      <c r="B164" s="7" t="str">
        <f t="shared" si="21"/>
        <v/>
      </c>
      <c r="C164" s="7" t="str">
        <f t="shared" si="22"/>
        <v/>
      </c>
      <c r="D164" s="7" t="str">
        <f t="shared" si="23"/>
        <v/>
      </c>
      <c r="E164" s="8"/>
      <c r="F164" s="8"/>
      <c r="G164" s="8"/>
      <c r="H164" s="8"/>
      <c r="I164" s="9"/>
      <c r="J164" s="9"/>
      <c r="K164" s="9"/>
      <c r="L164" s="11" t="str">
        <f>IF($K164="","",IFERROR(VLOOKUP($K164,Listas!$I$4:$J$11,2,FALSE),""))</f>
        <v/>
      </c>
      <c r="M164" s="9"/>
      <c r="N164" s="12"/>
      <c r="O164" s="13"/>
      <c r="P164" s="14" t="str">
        <f t="shared" si="24"/>
        <v/>
      </c>
      <c r="Q164" s="13"/>
      <c r="R164" s="14" t="str">
        <f t="shared" si="25"/>
        <v/>
      </c>
      <c r="S164" s="13"/>
      <c r="T164" s="14" t="str">
        <f t="shared" si="26"/>
        <v/>
      </c>
      <c r="U164" s="14" t="str">
        <f t="shared" si="27"/>
        <v/>
      </c>
      <c r="V164" s="9"/>
      <c r="W164" s="12"/>
      <c r="X164" s="8"/>
      <c r="Y164" s="9"/>
      <c r="Z164" s="14" t="str">
        <f t="shared" si="28"/>
        <v/>
      </c>
      <c r="AA164" s="11">
        <f t="shared" ca="1" si="29"/>
        <v>0</v>
      </c>
      <c r="AB164" s="9"/>
    </row>
    <row r="165" spans="1:28" x14ac:dyDescent="0.3">
      <c r="A165" s="7" t="str">
        <f t="shared" si="20"/>
        <v/>
      </c>
      <c r="B165" s="7" t="str">
        <f t="shared" si="21"/>
        <v/>
      </c>
      <c r="C165" s="7" t="str">
        <f t="shared" si="22"/>
        <v/>
      </c>
      <c r="D165" s="7" t="str">
        <f t="shared" si="23"/>
        <v/>
      </c>
      <c r="E165" s="8"/>
      <c r="F165" s="8"/>
      <c r="G165" s="8"/>
      <c r="H165" s="8"/>
      <c r="I165" s="9"/>
      <c r="J165" s="9"/>
      <c r="K165" s="9"/>
      <c r="L165" s="11" t="str">
        <f>IF($K165="","",IFERROR(VLOOKUP($K165,Listas!$I$4:$J$11,2,FALSE),""))</f>
        <v/>
      </c>
      <c r="M165" s="9"/>
      <c r="N165" s="12"/>
      <c r="O165" s="13"/>
      <c r="P165" s="14" t="str">
        <f t="shared" si="24"/>
        <v/>
      </c>
      <c r="Q165" s="13"/>
      <c r="R165" s="14" t="str">
        <f t="shared" si="25"/>
        <v/>
      </c>
      <c r="S165" s="13"/>
      <c r="T165" s="14" t="str">
        <f t="shared" si="26"/>
        <v/>
      </c>
      <c r="U165" s="14" t="str">
        <f t="shared" si="27"/>
        <v/>
      </c>
      <c r="V165" s="9"/>
      <c r="W165" s="12"/>
      <c r="X165" s="8"/>
      <c r="Y165" s="9"/>
      <c r="Z165" s="14" t="str">
        <f t="shared" si="28"/>
        <v/>
      </c>
      <c r="AA165" s="11">
        <f t="shared" ca="1" si="29"/>
        <v>0</v>
      </c>
      <c r="AB165" s="9"/>
    </row>
    <row r="166" spans="1:28" x14ac:dyDescent="0.3">
      <c r="A166" s="7" t="str">
        <f t="shared" si="20"/>
        <v/>
      </c>
      <c r="B166" s="7" t="str">
        <f t="shared" si="21"/>
        <v/>
      </c>
      <c r="C166" s="7" t="str">
        <f t="shared" si="22"/>
        <v/>
      </c>
      <c r="D166" s="7" t="str">
        <f t="shared" si="23"/>
        <v/>
      </c>
      <c r="E166" s="8"/>
      <c r="F166" s="8"/>
      <c r="G166" s="8"/>
      <c r="H166" s="8"/>
      <c r="I166" s="9"/>
      <c r="J166" s="9"/>
      <c r="K166" s="9"/>
      <c r="L166" s="11" t="str">
        <f>IF($K166="","",IFERROR(VLOOKUP($K166,Listas!$I$4:$J$11,2,FALSE),""))</f>
        <v/>
      </c>
      <c r="M166" s="9"/>
      <c r="N166" s="12"/>
      <c r="O166" s="13"/>
      <c r="P166" s="14" t="str">
        <f t="shared" si="24"/>
        <v/>
      </c>
      <c r="Q166" s="13"/>
      <c r="R166" s="14" t="str">
        <f t="shared" si="25"/>
        <v/>
      </c>
      <c r="S166" s="13"/>
      <c r="T166" s="14" t="str">
        <f t="shared" si="26"/>
        <v/>
      </c>
      <c r="U166" s="14" t="str">
        <f t="shared" si="27"/>
        <v/>
      </c>
      <c r="V166" s="9"/>
      <c r="W166" s="12"/>
      <c r="X166" s="8"/>
      <c r="Y166" s="9"/>
      <c r="Z166" s="14" t="str">
        <f t="shared" si="28"/>
        <v/>
      </c>
      <c r="AA166" s="11">
        <f t="shared" ca="1" si="29"/>
        <v>0</v>
      </c>
      <c r="AB166" s="9"/>
    </row>
    <row r="167" spans="1:28" x14ac:dyDescent="0.3">
      <c r="A167" s="7" t="str">
        <f t="shared" si="20"/>
        <v/>
      </c>
      <c r="B167" s="7" t="str">
        <f t="shared" si="21"/>
        <v/>
      </c>
      <c r="C167" s="7" t="str">
        <f t="shared" si="22"/>
        <v/>
      </c>
      <c r="D167" s="7" t="str">
        <f t="shared" si="23"/>
        <v/>
      </c>
      <c r="E167" s="8"/>
      <c r="F167" s="8"/>
      <c r="G167" s="8"/>
      <c r="H167" s="8"/>
      <c r="I167" s="9"/>
      <c r="J167" s="9"/>
      <c r="K167" s="9"/>
      <c r="L167" s="11" t="str">
        <f>IF($K167="","",IFERROR(VLOOKUP($K167,Listas!$I$4:$J$11,2,FALSE),""))</f>
        <v/>
      </c>
      <c r="M167" s="9"/>
      <c r="N167" s="12"/>
      <c r="O167" s="13"/>
      <c r="P167" s="14" t="str">
        <f t="shared" si="24"/>
        <v/>
      </c>
      <c r="Q167" s="13"/>
      <c r="R167" s="14" t="str">
        <f t="shared" si="25"/>
        <v/>
      </c>
      <c r="S167" s="13"/>
      <c r="T167" s="14" t="str">
        <f t="shared" si="26"/>
        <v/>
      </c>
      <c r="U167" s="14" t="str">
        <f t="shared" si="27"/>
        <v/>
      </c>
      <c r="V167" s="9"/>
      <c r="W167" s="12"/>
      <c r="X167" s="8"/>
      <c r="Y167" s="9"/>
      <c r="Z167" s="14" t="str">
        <f t="shared" si="28"/>
        <v/>
      </c>
      <c r="AA167" s="11">
        <f t="shared" ca="1" si="29"/>
        <v>0</v>
      </c>
      <c r="AB167" s="9"/>
    </row>
    <row r="168" spans="1:28" x14ac:dyDescent="0.3">
      <c r="A168" s="7" t="str">
        <f t="shared" si="20"/>
        <v/>
      </c>
      <c r="B168" s="7" t="str">
        <f t="shared" si="21"/>
        <v/>
      </c>
      <c r="C168" s="7" t="str">
        <f t="shared" si="22"/>
        <v/>
      </c>
      <c r="D168" s="7" t="str">
        <f t="shared" si="23"/>
        <v/>
      </c>
      <c r="E168" s="8"/>
      <c r="F168" s="8"/>
      <c r="G168" s="8"/>
      <c r="H168" s="8"/>
      <c r="I168" s="9"/>
      <c r="J168" s="9"/>
      <c r="K168" s="9"/>
      <c r="L168" s="11" t="str">
        <f>IF($K168="","",IFERROR(VLOOKUP($K168,Listas!$I$4:$J$11,2,FALSE),""))</f>
        <v/>
      </c>
      <c r="M168" s="9"/>
      <c r="N168" s="12"/>
      <c r="O168" s="13"/>
      <c r="P168" s="14" t="str">
        <f t="shared" si="24"/>
        <v/>
      </c>
      <c r="Q168" s="13"/>
      <c r="R168" s="14" t="str">
        <f t="shared" si="25"/>
        <v/>
      </c>
      <c r="S168" s="13"/>
      <c r="T168" s="14" t="str">
        <f t="shared" si="26"/>
        <v/>
      </c>
      <c r="U168" s="14" t="str">
        <f t="shared" si="27"/>
        <v/>
      </c>
      <c r="V168" s="9"/>
      <c r="W168" s="12"/>
      <c r="X168" s="8"/>
      <c r="Y168" s="9"/>
      <c r="Z168" s="14" t="str">
        <f t="shared" si="28"/>
        <v/>
      </c>
      <c r="AA168" s="11">
        <f t="shared" ca="1" si="29"/>
        <v>0</v>
      </c>
      <c r="AB168" s="9"/>
    </row>
    <row r="169" spans="1:28" x14ac:dyDescent="0.3">
      <c r="A169" s="7" t="str">
        <f t="shared" si="20"/>
        <v/>
      </c>
      <c r="B169" s="7" t="str">
        <f t="shared" si="21"/>
        <v/>
      </c>
      <c r="C169" s="7" t="str">
        <f t="shared" si="22"/>
        <v/>
      </c>
      <c r="D169" s="7" t="str">
        <f t="shared" si="23"/>
        <v/>
      </c>
      <c r="E169" s="8"/>
      <c r="F169" s="8"/>
      <c r="G169" s="8"/>
      <c r="H169" s="8"/>
      <c r="I169" s="9"/>
      <c r="J169" s="9"/>
      <c r="K169" s="9"/>
      <c r="L169" s="11" t="str">
        <f>IF($K169="","",IFERROR(VLOOKUP($K169,Listas!$I$4:$J$11,2,FALSE),""))</f>
        <v/>
      </c>
      <c r="M169" s="9"/>
      <c r="N169" s="12"/>
      <c r="O169" s="13"/>
      <c r="P169" s="14" t="str">
        <f t="shared" si="24"/>
        <v/>
      </c>
      <c r="Q169" s="13"/>
      <c r="R169" s="14" t="str">
        <f t="shared" si="25"/>
        <v/>
      </c>
      <c r="S169" s="13"/>
      <c r="T169" s="14" t="str">
        <f t="shared" si="26"/>
        <v/>
      </c>
      <c r="U169" s="14" t="str">
        <f t="shared" si="27"/>
        <v/>
      </c>
      <c r="V169" s="9"/>
      <c r="W169" s="12"/>
      <c r="X169" s="8"/>
      <c r="Y169" s="9"/>
      <c r="Z169" s="14" t="str">
        <f t="shared" si="28"/>
        <v/>
      </c>
      <c r="AA169" s="11">
        <f t="shared" ca="1" si="29"/>
        <v>0</v>
      </c>
      <c r="AB169" s="9"/>
    </row>
    <row r="170" spans="1:28" x14ac:dyDescent="0.3">
      <c r="A170" s="7" t="str">
        <f t="shared" si="20"/>
        <v/>
      </c>
      <c r="B170" s="7" t="str">
        <f t="shared" si="21"/>
        <v/>
      </c>
      <c r="C170" s="7" t="str">
        <f t="shared" si="22"/>
        <v/>
      </c>
      <c r="D170" s="7" t="str">
        <f t="shared" si="23"/>
        <v/>
      </c>
      <c r="E170" s="8"/>
      <c r="F170" s="8"/>
      <c r="G170" s="8"/>
      <c r="H170" s="8"/>
      <c r="I170" s="9"/>
      <c r="J170" s="9"/>
      <c r="K170" s="9"/>
      <c r="L170" s="11" t="str">
        <f>IF($K170="","",IFERROR(VLOOKUP($K170,Listas!$I$4:$J$11,2,FALSE),""))</f>
        <v/>
      </c>
      <c r="M170" s="9"/>
      <c r="N170" s="12"/>
      <c r="O170" s="13"/>
      <c r="P170" s="14" t="str">
        <f t="shared" si="24"/>
        <v/>
      </c>
      <c r="Q170" s="13"/>
      <c r="R170" s="14" t="str">
        <f t="shared" si="25"/>
        <v/>
      </c>
      <c r="S170" s="13"/>
      <c r="T170" s="14" t="str">
        <f t="shared" si="26"/>
        <v/>
      </c>
      <c r="U170" s="14" t="str">
        <f t="shared" si="27"/>
        <v/>
      </c>
      <c r="V170" s="9"/>
      <c r="W170" s="12"/>
      <c r="X170" s="8"/>
      <c r="Y170" s="9"/>
      <c r="Z170" s="14" t="str">
        <f t="shared" si="28"/>
        <v/>
      </c>
      <c r="AA170" s="11">
        <f t="shared" ca="1" si="29"/>
        <v>0</v>
      </c>
      <c r="AB170" s="9"/>
    </row>
    <row r="171" spans="1:28" x14ac:dyDescent="0.3">
      <c r="A171" s="7" t="str">
        <f t="shared" si="20"/>
        <v/>
      </c>
      <c r="B171" s="7" t="str">
        <f t="shared" si="21"/>
        <v/>
      </c>
      <c r="C171" s="7" t="str">
        <f t="shared" si="22"/>
        <v/>
      </c>
      <c r="D171" s="7" t="str">
        <f t="shared" si="23"/>
        <v/>
      </c>
      <c r="E171" s="8"/>
      <c r="F171" s="8"/>
      <c r="G171" s="8"/>
      <c r="H171" s="8"/>
      <c r="I171" s="9"/>
      <c r="J171" s="9"/>
      <c r="K171" s="9"/>
      <c r="L171" s="11" t="str">
        <f>IF($K171="","",IFERROR(VLOOKUP($K171,Listas!$I$4:$J$11,2,FALSE),""))</f>
        <v/>
      </c>
      <c r="M171" s="9"/>
      <c r="N171" s="12"/>
      <c r="O171" s="13"/>
      <c r="P171" s="14" t="str">
        <f t="shared" si="24"/>
        <v/>
      </c>
      <c r="Q171" s="13"/>
      <c r="R171" s="14" t="str">
        <f t="shared" si="25"/>
        <v/>
      </c>
      <c r="S171" s="13"/>
      <c r="T171" s="14" t="str">
        <f t="shared" si="26"/>
        <v/>
      </c>
      <c r="U171" s="14" t="str">
        <f t="shared" si="27"/>
        <v/>
      </c>
      <c r="V171" s="9"/>
      <c r="W171" s="12"/>
      <c r="X171" s="8"/>
      <c r="Y171" s="9"/>
      <c r="Z171" s="14" t="str">
        <f t="shared" si="28"/>
        <v/>
      </c>
      <c r="AA171" s="11">
        <f t="shared" ca="1" si="29"/>
        <v>0</v>
      </c>
      <c r="AB171" s="9"/>
    </row>
    <row r="172" spans="1:28" x14ac:dyDescent="0.3">
      <c r="A172" s="7" t="str">
        <f t="shared" si="20"/>
        <v/>
      </c>
      <c r="B172" s="7" t="str">
        <f t="shared" si="21"/>
        <v/>
      </c>
      <c r="C172" s="7" t="str">
        <f t="shared" si="22"/>
        <v/>
      </c>
      <c r="D172" s="7" t="str">
        <f t="shared" si="23"/>
        <v/>
      </c>
      <c r="E172" s="8"/>
      <c r="F172" s="8"/>
      <c r="G172" s="8"/>
      <c r="H172" s="8"/>
      <c r="I172" s="9"/>
      <c r="J172" s="9"/>
      <c r="K172" s="9"/>
      <c r="L172" s="11" t="str">
        <f>IF($K172="","",IFERROR(VLOOKUP($K172,Listas!$I$4:$J$11,2,FALSE),""))</f>
        <v/>
      </c>
      <c r="M172" s="9"/>
      <c r="N172" s="12"/>
      <c r="O172" s="13"/>
      <c r="P172" s="14" t="str">
        <f t="shared" si="24"/>
        <v/>
      </c>
      <c r="Q172" s="13"/>
      <c r="R172" s="14" t="str">
        <f t="shared" si="25"/>
        <v/>
      </c>
      <c r="S172" s="13"/>
      <c r="T172" s="14" t="str">
        <f t="shared" si="26"/>
        <v/>
      </c>
      <c r="U172" s="14" t="str">
        <f t="shared" si="27"/>
        <v/>
      </c>
      <c r="V172" s="9"/>
      <c r="W172" s="12"/>
      <c r="X172" s="8"/>
      <c r="Y172" s="9"/>
      <c r="Z172" s="14" t="str">
        <f t="shared" si="28"/>
        <v/>
      </c>
      <c r="AA172" s="11">
        <f t="shared" ca="1" si="29"/>
        <v>0</v>
      </c>
      <c r="AB172" s="9"/>
    </row>
    <row r="173" spans="1:28" x14ac:dyDescent="0.3">
      <c r="A173" s="7" t="str">
        <f t="shared" si="20"/>
        <v/>
      </c>
      <c r="B173" s="7" t="str">
        <f t="shared" si="21"/>
        <v/>
      </c>
      <c r="C173" s="7" t="str">
        <f t="shared" si="22"/>
        <v/>
      </c>
      <c r="D173" s="7" t="str">
        <f t="shared" si="23"/>
        <v/>
      </c>
      <c r="E173" s="8"/>
      <c r="F173" s="8"/>
      <c r="G173" s="8"/>
      <c r="H173" s="8"/>
      <c r="I173" s="9"/>
      <c r="J173" s="9"/>
      <c r="K173" s="9"/>
      <c r="L173" s="11" t="str">
        <f>IF($K173="","",IFERROR(VLOOKUP($K173,Listas!$I$4:$J$11,2,FALSE),""))</f>
        <v/>
      </c>
      <c r="M173" s="9"/>
      <c r="N173" s="12"/>
      <c r="O173" s="13"/>
      <c r="P173" s="14" t="str">
        <f t="shared" si="24"/>
        <v/>
      </c>
      <c r="Q173" s="13"/>
      <c r="R173" s="14" t="str">
        <f t="shared" si="25"/>
        <v/>
      </c>
      <c r="S173" s="13"/>
      <c r="T173" s="14" t="str">
        <f t="shared" si="26"/>
        <v/>
      </c>
      <c r="U173" s="14" t="str">
        <f t="shared" si="27"/>
        <v/>
      </c>
      <c r="V173" s="9"/>
      <c r="W173" s="12"/>
      <c r="X173" s="8"/>
      <c r="Y173" s="9"/>
      <c r="Z173" s="14" t="str">
        <f t="shared" si="28"/>
        <v/>
      </c>
      <c r="AA173" s="11">
        <f t="shared" ca="1" si="29"/>
        <v>0</v>
      </c>
      <c r="AB173" s="9"/>
    </row>
    <row r="174" spans="1:28" x14ac:dyDescent="0.3">
      <c r="A174" s="7" t="str">
        <f t="shared" si="20"/>
        <v/>
      </c>
      <c r="B174" s="7" t="str">
        <f t="shared" si="21"/>
        <v/>
      </c>
      <c r="C174" s="7" t="str">
        <f t="shared" si="22"/>
        <v/>
      </c>
      <c r="D174" s="7" t="str">
        <f t="shared" si="23"/>
        <v/>
      </c>
      <c r="E174" s="8"/>
      <c r="F174" s="8"/>
      <c r="G174" s="8"/>
      <c r="H174" s="8"/>
      <c r="I174" s="9"/>
      <c r="J174" s="9"/>
      <c r="K174" s="9"/>
      <c r="L174" s="11" t="str">
        <f>IF($K174="","",IFERROR(VLOOKUP($K174,Listas!$I$4:$J$11,2,FALSE),""))</f>
        <v/>
      </c>
      <c r="M174" s="9"/>
      <c r="N174" s="12"/>
      <c r="O174" s="13"/>
      <c r="P174" s="14" t="str">
        <f t="shared" si="24"/>
        <v/>
      </c>
      <c r="Q174" s="13"/>
      <c r="R174" s="14" t="str">
        <f t="shared" si="25"/>
        <v/>
      </c>
      <c r="S174" s="13"/>
      <c r="T174" s="14" t="str">
        <f t="shared" si="26"/>
        <v/>
      </c>
      <c r="U174" s="14" t="str">
        <f t="shared" si="27"/>
        <v/>
      </c>
      <c r="V174" s="9"/>
      <c r="W174" s="12"/>
      <c r="X174" s="8"/>
      <c r="Y174" s="9"/>
      <c r="Z174" s="14" t="str">
        <f t="shared" si="28"/>
        <v/>
      </c>
      <c r="AA174" s="11">
        <f t="shared" ca="1" si="29"/>
        <v>0</v>
      </c>
      <c r="AB174" s="9"/>
    </row>
    <row r="175" spans="1:28" x14ac:dyDescent="0.3">
      <c r="A175" s="7" t="str">
        <f t="shared" si="20"/>
        <v/>
      </c>
      <c r="B175" s="7" t="str">
        <f t="shared" si="21"/>
        <v/>
      </c>
      <c r="C175" s="7" t="str">
        <f t="shared" si="22"/>
        <v/>
      </c>
      <c r="D175" s="7" t="str">
        <f t="shared" si="23"/>
        <v/>
      </c>
      <c r="E175" s="8"/>
      <c r="F175" s="8"/>
      <c r="G175" s="8"/>
      <c r="H175" s="8"/>
      <c r="I175" s="9"/>
      <c r="J175" s="9"/>
      <c r="K175" s="9"/>
      <c r="L175" s="11" t="str">
        <f>IF($K175="","",IFERROR(VLOOKUP($K175,Listas!$I$4:$J$11,2,FALSE),""))</f>
        <v/>
      </c>
      <c r="M175" s="9"/>
      <c r="N175" s="12"/>
      <c r="O175" s="13"/>
      <c r="P175" s="14" t="str">
        <f t="shared" si="24"/>
        <v/>
      </c>
      <c r="Q175" s="13"/>
      <c r="R175" s="14" t="str">
        <f t="shared" si="25"/>
        <v/>
      </c>
      <c r="S175" s="13"/>
      <c r="T175" s="14" t="str">
        <f t="shared" si="26"/>
        <v/>
      </c>
      <c r="U175" s="14" t="str">
        <f t="shared" si="27"/>
        <v/>
      </c>
      <c r="V175" s="9"/>
      <c r="W175" s="12"/>
      <c r="X175" s="8"/>
      <c r="Y175" s="9"/>
      <c r="Z175" s="14" t="str">
        <f t="shared" si="28"/>
        <v/>
      </c>
      <c r="AA175" s="11">
        <f t="shared" ca="1" si="29"/>
        <v>0</v>
      </c>
      <c r="AB175" s="9"/>
    </row>
    <row r="176" spans="1:28" x14ac:dyDescent="0.3">
      <c r="A176" s="7" t="str">
        <f t="shared" si="20"/>
        <v/>
      </c>
      <c r="B176" s="7" t="str">
        <f t="shared" si="21"/>
        <v/>
      </c>
      <c r="C176" s="7" t="str">
        <f t="shared" si="22"/>
        <v/>
      </c>
      <c r="D176" s="7" t="str">
        <f t="shared" si="23"/>
        <v/>
      </c>
      <c r="E176" s="8"/>
      <c r="F176" s="8"/>
      <c r="G176" s="8"/>
      <c r="H176" s="8"/>
      <c r="I176" s="9"/>
      <c r="J176" s="9"/>
      <c r="K176" s="9"/>
      <c r="L176" s="11" t="str">
        <f>IF($K176="","",IFERROR(VLOOKUP($K176,Listas!$I$4:$J$11,2,FALSE),""))</f>
        <v/>
      </c>
      <c r="M176" s="9"/>
      <c r="N176" s="12"/>
      <c r="O176" s="13"/>
      <c r="P176" s="14" t="str">
        <f t="shared" si="24"/>
        <v/>
      </c>
      <c r="Q176" s="13"/>
      <c r="R176" s="14" t="str">
        <f t="shared" si="25"/>
        <v/>
      </c>
      <c r="S176" s="13"/>
      <c r="T176" s="14" t="str">
        <f t="shared" si="26"/>
        <v/>
      </c>
      <c r="U176" s="14" t="str">
        <f t="shared" si="27"/>
        <v/>
      </c>
      <c r="V176" s="9"/>
      <c r="W176" s="12"/>
      <c r="X176" s="8"/>
      <c r="Y176" s="9"/>
      <c r="Z176" s="14" t="str">
        <f t="shared" si="28"/>
        <v/>
      </c>
      <c r="AA176" s="11">
        <f t="shared" ca="1" si="29"/>
        <v>0</v>
      </c>
      <c r="AB176" s="9"/>
    </row>
    <row r="177" spans="1:28" x14ac:dyDescent="0.3">
      <c r="A177" s="7" t="str">
        <f t="shared" si="20"/>
        <v/>
      </c>
      <c r="B177" s="7" t="str">
        <f t="shared" si="21"/>
        <v/>
      </c>
      <c r="C177" s="7" t="str">
        <f t="shared" si="22"/>
        <v/>
      </c>
      <c r="D177" s="7" t="str">
        <f t="shared" si="23"/>
        <v/>
      </c>
      <c r="E177" s="8"/>
      <c r="F177" s="8"/>
      <c r="G177" s="8"/>
      <c r="H177" s="8"/>
      <c r="I177" s="9"/>
      <c r="J177" s="9"/>
      <c r="K177" s="9"/>
      <c r="L177" s="11" t="str">
        <f>IF($K177="","",IFERROR(VLOOKUP($K177,Listas!$I$4:$J$11,2,FALSE),""))</f>
        <v/>
      </c>
      <c r="M177" s="9"/>
      <c r="N177" s="12"/>
      <c r="O177" s="13"/>
      <c r="P177" s="14" t="str">
        <f t="shared" si="24"/>
        <v/>
      </c>
      <c r="Q177" s="13"/>
      <c r="R177" s="14" t="str">
        <f t="shared" si="25"/>
        <v/>
      </c>
      <c r="S177" s="13"/>
      <c r="T177" s="14" t="str">
        <f t="shared" si="26"/>
        <v/>
      </c>
      <c r="U177" s="14" t="str">
        <f t="shared" si="27"/>
        <v/>
      </c>
      <c r="V177" s="9"/>
      <c r="W177" s="12"/>
      <c r="X177" s="8"/>
      <c r="Y177" s="9"/>
      <c r="Z177" s="14" t="str">
        <f t="shared" si="28"/>
        <v/>
      </c>
      <c r="AA177" s="11">
        <f t="shared" ca="1" si="29"/>
        <v>0</v>
      </c>
      <c r="AB177" s="9"/>
    </row>
    <row r="178" spans="1:28" x14ac:dyDescent="0.3">
      <c r="A178" s="7" t="str">
        <f t="shared" si="20"/>
        <v/>
      </c>
      <c r="B178" s="7" t="str">
        <f t="shared" si="21"/>
        <v/>
      </c>
      <c r="C178" s="7" t="str">
        <f t="shared" si="22"/>
        <v/>
      </c>
      <c r="D178" s="7" t="str">
        <f t="shared" si="23"/>
        <v/>
      </c>
      <c r="E178" s="8"/>
      <c r="F178" s="8"/>
      <c r="G178" s="8"/>
      <c r="H178" s="8"/>
      <c r="I178" s="9"/>
      <c r="J178" s="9"/>
      <c r="K178" s="9"/>
      <c r="L178" s="11" t="str">
        <f>IF($K178="","",IFERROR(VLOOKUP($K178,Listas!$I$4:$J$11,2,FALSE),""))</f>
        <v/>
      </c>
      <c r="M178" s="9"/>
      <c r="N178" s="12"/>
      <c r="O178" s="13"/>
      <c r="P178" s="14" t="str">
        <f t="shared" si="24"/>
        <v/>
      </c>
      <c r="Q178" s="13"/>
      <c r="R178" s="14" t="str">
        <f t="shared" si="25"/>
        <v/>
      </c>
      <c r="S178" s="13"/>
      <c r="T178" s="14" t="str">
        <f t="shared" si="26"/>
        <v/>
      </c>
      <c r="U178" s="14" t="str">
        <f t="shared" si="27"/>
        <v/>
      </c>
      <c r="V178" s="9"/>
      <c r="W178" s="12"/>
      <c r="X178" s="8"/>
      <c r="Y178" s="9"/>
      <c r="Z178" s="14" t="str">
        <f t="shared" si="28"/>
        <v/>
      </c>
      <c r="AA178" s="11">
        <f t="shared" ca="1" si="29"/>
        <v>0</v>
      </c>
      <c r="AB178" s="9"/>
    </row>
    <row r="179" spans="1:28" x14ac:dyDescent="0.3">
      <c r="A179" s="7" t="str">
        <f t="shared" si="20"/>
        <v/>
      </c>
      <c r="B179" s="7" t="str">
        <f t="shared" si="21"/>
        <v/>
      </c>
      <c r="C179" s="7" t="str">
        <f t="shared" si="22"/>
        <v/>
      </c>
      <c r="D179" s="7" t="str">
        <f t="shared" si="23"/>
        <v/>
      </c>
      <c r="E179" s="8"/>
      <c r="F179" s="8"/>
      <c r="G179" s="8"/>
      <c r="H179" s="8"/>
      <c r="I179" s="9"/>
      <c r="J179" s="9"/>
      <c r="K179" s="9"/>
      <c r="L179" s="11" t="str">
        <f>IF($K179="","",IFERROR(VLOOKUP($K179,Listas!$I$4:$J$11,2,FALSE),""))</f>
        <v/>
      </c>
      <c r="M179" s="9"/>
      <c r="N179" s="12"/>
      <c r="O179" s="13"/>
      <c r="P179" s="14" t="str">
        <f t="shared" si="24"/>
        <v/>
      </c>
      <c r="Q179" s="13"/>
      <c r="R179" s="14" t="str">
        <f t="shared" si="25"/>
        <v/>
      </c>
      <c r="S179" s="13"/>
      <c r="T179" s="14" t="str">
        <f t="shared" si="26"/>
        <v/>
      </c>
      <c r="U179" s="14" t="str">
        <f t="shared" si="27"/>
        <v/>
      </c>
      <c r="V179" s="9"/>
      <c r="W179" s="12"/>
      <c r="X179" s="8"/>
      <c r="Y179" s="9"/>
      <c r="Z179" s="14" t="str">
        <f t="shared" si="28"/>
        <v/>
      </c>
      <c r="AA179" s="11">
        <f t="shared" ca="1" si="29"/>
        <v>0</v>
      </c>
      <c r="AB179" s="9"/>
    </row>
    <row r="180" spans="1:28" x14ac:dyDescent="0.3">
      <c r="A180" s="7" t="str">
        <f t="shared" si="20"/>
        <v/>
      </c>
      <c r="B180" s="7" t="str">
        <f t="shared" si="21"/>
        <v/>
      </c>
      <c r="C180" s="7" t="str">
        <f t="shared" si="22"/>
        <v/>
      </c>
      <c r="D180" s="7" t="str">
        <f t="shared" si="23"/>
        <v/>
      </c>
      <c r="E180" s="8"/>
      <c r="F180" s="8"/>
      <c r="G180" s="8"/>
      <c r="H180" s="8"/>
      <c r="I180" s="9"/>
      <c r="J180" s="9"/>
      <c r="K180" s="9"/>
      <c r="L180" s="11" t="str">
        <f>IF($K180="","",IFERROR(VLOOKUP($K180,Listas!$I$4:$J$11,2,FALSE),""))</f>
        <v/>
      </c>
      <c r="M180" s="9"/>
      <c r="N180" s="12"/>
      <c r="O180" s="13"/>
      <c r="P180" s="14" t="str">
        <f t="shared" si="24"/>
        <v/>
      </c>
      <c r="Q180" s="13"/>
      <c r="R180" s="14" t="str">
        <f t="shared" si="25"/>
        <v/>
      </c>
      <c r="S180" s="13"/>
      <c r="T180" s="14" t="str">
        <f t="shared" si="26"/>
        <v/>
      </c>
      <c r="U180" s="14" t="str">
        <f t="shared" si="27"/>
        <v/>
      </c>
      <c r="V180" s="9"/>
      <c r="W180" s="12"/>
      <c r="X180" s="8"/>
      <c r="Y180" s="9"/>
      <c r="Z180" s="14" t="str">
        <f t="shared" si="28"/>
        <v/>
      </c>
      <c r="AA180" s="11">
        <f t="shared" ca="1" si="29"/>
        <v>0</v>
      </c>
      <c r="AB180" s="9"/>
    </row>
    <row r="181" spans="1:28" x14ac:dyDescent="0.3">
      <c r="A181" s="7" t="str">
        <f t="shared" si="20"/>
        <v/>
      </c>
      <c r="B181" s="7" t="str">
        <f t="shared" si="21"/>
        <v/>
      </c>
      <c r="C181" s="7" t="str">
        <f t="shared" si="22"/>
        <v/>
      </c>
      <c r="D181" s="7" t="str">
        <f t="shared" si="23"/>
        <v/>
      </c>
      <c r="E181" s="8"/>
      <c r="F181" s="8"/>
      <c r="G181" s="8"/>
      <c r="H181" s="8"/>
      <c r="I181" s="9"/>
      <c r="J181" s="9"/>
      <c r="K181" s="9"/>
      <c r="L181" s="11" t="str">
        <f>IF($K181="","",IFERROR(VLOOKUP($K181,Listas!$I$4:$J$11,2,FALSE),""))</f>
        <v/>
      </c>
      <c r="M181" s="9"/>
      <c r="N181" s="12"/>
      <c r="O181" s="13"/>
      <c r="P181" s="14" t="str">
        <f t="shared" si="24"/>
        <v/>
      </c>
      <c r="Q181" s="13"/>
      <c r="R181" s="14" t="str">
        <f t="shared" si="25"/>
        <v/>
      </c>
      <c r="S181" s="13"/>
      <c r="T181" s="14" t="str">
        <f t="shared" si="26"/>
        <v/>
      </c>
      <c r="U181" s="14" t="str">
        <f t="shared" si="27"/>
        <v/>
      </c>
      <c r="V181" s="9"/>
      <c r="W181" s="12"/>
      <c r="X181" s="8"/>
      <c r="Y181" s="9"/>
      <c r="Z181" s="14" t="str">
        <f t="shared" si="28"/>
        <v/>
      </c>
      <c r="AA181" s="11">
        <f t="shared" ca="1" si="29"/>
        <v>0</v>
      </c>
      <c r="AB181" s="9"/>
    </row>
    <row r="182" spans="1:28" x14ac:dyDescent="0.3">
      <c r="A182" s="7" t="str">
        <f t="shared" si="20"/>
        <v/>
      </c>
      <c r="B182" s="7" t="str">
        <f t="shared" si="21"/>
        <v/>
      </c>
      <c r="C182" s="7" t="str">
        <f t="shared" si="22"/>
        <v/>
      </c>
      <c r="D182" s="7" t="str">
        <f t="shared" si="23"/>
        <v/>
      </c>
      <c r="E182" s="8"/>
      <c r="F182" s="8"/>
      <c r="G182" s="8"/>
      <c r="H182" s="8"/>
      <c r="I182" s="9"/>
      <c r="J182" s="9"/>
      <c r="K182" s="9"/>
      <c r="L182" s="11" t="str">
        <f>IF($K182="","",IFERROR(VLOOKUP($K182,Listas!$I$4:$J$11,2,FALSE),""))</f>
        <v/>
      </c>
      <c r="M182" s="9"/>
      <c r="N182" s="12"/>
      <c r="O182" s="13"/>
      <c r="P182" s="14" t="str">
        <f t="shared" si="24"/>
        <v/>
      </c>
      <c r="Q182" s="13"/>
      <c r="R182" s="14" t="str">
        <f t="shared" si="25"/>
        <v/>
      </c>
      <c r="S182" s="13"/>
      <c r="T182" s="14" t="str">
        <f t="shared" si="26"/>
        <v/>
      </c>
      <c r="U182" s="14" t="str">
        <f t="shared" si="27"/>
        <v/>
      </c>
      <c r="V182" s="9"/>
      <c r="W182" s="12"/>
      <c r="X182" s="8"/>
      <c r="Y182" s="9"/>
      <c r="Z182" s="14" t="str">
        <f t="shared" si="28"/>
        <v/>
      </c>
      <c r="AA182" s="11">
        <f t="shared" ca="1" si="29"/>
        <v>0</v>
      </c>
      <c r="AB182" s="9"/>
    </row>
    <row r="183" spans="1:28" x14ac:dyDescent="0.3">
      <c r="A183" s="7" t="str">
        <f t="shared" si="20"/>
        <v/>
      </c>
      <c r="B183" s="7" t="str">
        <f t="shared" si="21"/>
        <v/>
      </c>
      <c r="C183" s="7" t="str">
        <f t="shared" si="22"/>
        <v/>
      </c>
      <c r="D183" s="7" t="str">
        <f t="shared" si="23"/>
        <v/>
      </c>
      <c r="E183" s="8"/>
      <c r="F183" s="8"/>
      <c r="G183" s="8"/>
      <c r="H183" s="8"/>
      <c r="I183" s="9"/>
      <c r="J183" s="9"/>
      <c r="K183" s="9"/>
      <c r="L183" s="11" t="str">
        <f>IF($K183="","",IFERROR(VLOOKUP($K183,Listas!$I$4:$J$11,2,FALSE),""))</f>
        <v/>
      </c>
      <c r="M183" s="9"/>
      <c r="N183" s="12"/>
      <c r="O183" s="13"/>
      <c r="P183" s="14" t="str">
        <f t="shared" si="24"/>
        <v/>
      </c>
      <c r="Q183" s="13"/>
      <c r="R183" s="14" t="str">
        <f t="shared" si="25"/>
        <v/>
      </c>
      <c r="S183" s="13"/>
      <c r="T183" s="14" t="str">
        <f t="shared" si="26"/>
        <v/>
      </c>
      <c r="U183" s="14" t="str">
        <f t="shared" si="27"/>
        <v/>
      </c>
      <c r="V183" s="9"/>
      <c r="W183" s="12"/>
      <c r="X183" s="8"/>
      <c r="Y183" s="9"/>
      <c r="Z183" s="14" t="str">
        <f t="shared" si="28"/>
        <v/>
      </c>
      <c r="AA183" s="11">
        <f t="shared" ca="1" si="29"/>
        <v>0</v>
      </c>
      <c r="AB183" s="9"/>
    </row>
    <row r="184" spans="1:28" x14ac:dyDescent="0.3">
      <c r="A184" s="7" t="str">
        <f t="shared" si="20"/>
        <v/>
      </c>
      <c r="B184" s="7" t="str">
        <f t="shared" si="21"/>
        <v/>
      </c>
      <c r="C184" s="7" t="str">
        <f t="shared" si="22"/>
        <v/>
      </c>
      <c r="D184" s="7" t="str">
        <f t="shared" si="23"/>
        <v/>
      </c>
      <c r="E184" s="8"/>
      <c r="F184" s="8"/>
      <c r="G184" s="8"/>
      <c r="H184" s="8"/>
      <c r="I184" s="9"/>
      <c r="J184" s="9"/>
      <c r="K184" s="9"/>
      <c r="L184" s="11" t="str">
        <f>IF($K184="","",IFERROR(VLOOKUP($K184,Listas!$I$4:$J$11,2,FALSE),""))</f>
        <v/>
      </c>
      <c r="M184" s="9"/>
      <c r="N184" s="12"/>
      <c r="O184" s="13"/>
      <c r="P184" s="14" t="str">
        <f t="shared" si="24"/>
        <v/>
      </c>
      <c r="Q184" s="13"/>
      <c r="R184" s="14" t="str">
        <f t="shared" si="25"/>
        <v/>
      </c>
      <c r="S184" s="13"/>
      <c r="T184" s="14" t="str">
        <f t="shared" si="26"/>
        <v/>
      </c>
      <c r="U184" s="14" t="str">
        <f t="shared" si="27"/>
        <v/>
      </c>
      <c r="V184" s="9"/>
      <c r="W184" s="12"/>
      <c r="X184" s="8"/>
      <c r="Y184" s="9"/>
      <c r="Z184" s="14" t="str">
        <f t="shared" si="28"/>
        <v/>
      </c>
      <c r="AA184" s="11">
        <f t="shared" ca="1" si="29"/>
        <v>0</v>
      </c>
      <c r="AB184" s="9"/>
    </row>
    <row r="185" spans="1:28" x14ac:dyDescent="0.3">
      <c r="A185" s="7" t="str">
        <f t="shared" si="20"/>
        <v/>
      </c>
      <c r="B185" s="7" t="str">
        <f t="shared" si="21"/>
        <v/>
      </c>
      <c r="C185" s="7" t="str">
        <f t="shared" si="22"/>
        <v/>
      </c>
      <c r="D185" s="7" t="str">
        <f t="shared" si="23"/>
        <v/>
      </c>
      <c r="E185" s="8"/>
      <c r="F185" s="8"/>
      <c r="G185" s="8"/>
      <c r="H185" s="8"/>
      <c r="I185" s="9"/>
      <c r="J185" s="9"/>
      <c r="K185" s="9"/>
      <c r="L185" s="11" t="str">
        <f>IF($K185="","",IFERROR(VLOOKUP($K185,Listas!$I$4:$J$11,2,FALSE),""))</f>
        <v/>
      </c>
      <c r="M185" s="9"/>
      <c r="N185" s="12"/>
      <c r="O185" s="13"/>
      <c r="P185" s="14" t="str">
        <f t="shared" si="24"/>
        <v/>
      </c>
      <c r="Q185" s="13"/>
      <c r="R185" s="14" t="str">
        <f t="shared" si="25"/>
        <v/>
      </c>
      <c r="S185" s="13"/>
      <c r="T185" s="14" t="str">
        <f t="shared" si="26"/>
        <v/>
      </c>
      <c r="U185" s="14" t="str">
        <f t="shared" si="27"/>
        <v/>
      </c>
      <c r="V185" s="9"/>
      <c r="W185" s="12"/>
      <c r="X185" s="8"/>
      <c r="Y185" s="9"/>
      <c r="Z185" s="14" t="str">
        <f t="shared" si="28"/>
        <v/>
      </c>
      <c r="AA185" s="11">
        <f t="shared" ca="1" si="29"/>
        <v>0</v>
      </c>
      <c r="AB185" s="9"/>
    </row>
    <row r="186" spans="1:28" x14ac:dyDescent="0.3">
      <c r="A186" s="7" t="str">
        <f t="shared" si="20"/>
        <v/>
      </c>
      <c r="B186" s="7" t="str">
        <f t="shared" si="21"/>
        <v/>
      </c>
      <c r="C186" s="7" t="str">
        <f t="shared" si="22"/>
        <v/>
      </c>
      <c r="D186" s="7" t="str">
        <f t="shared" si="23"/>
        <v/>
      </c>
      <c r="E186" s="8"/>
      <c r="F186" s="8"/>
      <c r="G186" s="8"/>
      <c r="H186" s="8"/>
      <c r="I186" s="9"/>
      <c r="J186" s="9"/>
      <c r="K186" s="9"/>
      <c r="L186" s="11" t="str">
        <f>IF($K186="","",IFERROR(VLOOKUP($K186,Listas!$I$4:$J$11,2,FALSE),""))</f>
        <v/>
      </c>
      <c r="M186" s="9"/>
      <c r="N186" s="12"/>
      <c r="O186" s="13"/>
      <c r="P186" s="14" t="str">
        <f t="shared" si="24"/>
        <v/>
      </c>
      <c r="Q186" s="13"/>
      <c r="R186" s="14" t="str">
        <f t="shared" si="25"/>
        <v/>
      </c>
      <c r="S186" s="13"/>
      <c r="T186" s="14" t="str">
        <f t="shared" si="26"/>
        <v/>
      </c>
      <c r="U186" s="14" t="str">
        <f t="shared" si="27"/>
        <v/>
      </c>
      <c r="V186" s="9"/>
      <c r="W186" s="12"/>
      <c r="X186" s="8"/>
      <c r="Y186" s="9"/>
      <c r="Z186" s="14" t="str">
        <f t="shared" si="28"/>
        <v/>
      </c>
      <c r="AA186" s="11">
        <f t="shared" ca="1" si="29"/>
        <v>0</v>
      </c>
      <c r="AB186" s="9"/>
    </row>
    <row r="187" spans="1:28" x14ac:dyDescent="0.3">
      <c r="A187" s="7" t="str">
        <f t="shared" si="20"/>
        <v/>
      </c>
      <c r="B187" s="7" t="str">
        <f t="shared" si="21"/>
        <v/>
      </c>
      <c r="C187" s="7" t="str">
        <f t="shared" si="22"/>
        <v/>
      </c>
      <c r="D187" s="7" t="str">
        <f t="shared" si="23"/>
        <v/>
      </c>
      <c r="E187" s="8"/>
      <c r="F187" s="8"/>
      <c r="G187" s="8"/>
      <c r="H187" s="8"/>
      <c r="I187" s="9"/>
      <c r="J187" s="9"/>
      <c r="K187" s="9"/>
      <c r="L187" s="11" t="str">
        <f>IF($K187="","",IFERROR(VLOOKUP($K187,Listas!$I$4:$J$11,2,FALSE),""))</f>
        <v/>
      </c>
      <c r="M187" s="9"/>
      <c r="N187" s="12"/>
      <c r="O187" s="13"/>
      <c r="P187" s="14" t="str">
        <f t="shared" si="24"/>
        <v/>
      </c>
      <c r="Q187" s="13"/>
      <c r="R187" s="14" t="str">
        <f t="shared" si="25"/>
        <v/>
      </c>
      <c r="S187" s="13"/>
      <c r="T187" s="14" t="str">
        <f t="shared" si="26"/>
        <v/>
      </c>
      <c r="U187" s="14" t="str">
        <f t="shared" si="27"/>
        <v/>
      </c>
      <c r="V187" s="9"/>
      <c r="W187" s="12"/>
      <c r="X187" s="8"/>
      <c r="Y187" s="9"/>
      <c r="Z187" s="14" t="str">
        <f t="shared" si="28"/>
        <v/>
      </c>
      <c r="AA187" s="11">
        <f t="shared" ca="1" si="29"/>
        <v>0</v>
      </c>
      <c r="AB187" s="9"/>
    </row>
    <row r="188" spans="1:28" x14ac:dyDescent="0.3">
      <c r="A188" s="7" t="str">
        <f t="shared" si="20"/>
        <v/>
      </c>
      <c r="B188" s="7" t="str">
        <f t="shared" si="21"/>
        <v/>
      </c>
      <c r="C188" s="7" t="str">
        <f t="shared" si="22"/>
        <v/>
      </c>
      <c r="D188" s="7" t="str">
        <f t="shared" si="23"/>
        <v/>
      </c>
      <c r="E188" s="8"/>
      <c r="F188" s="8"/>
      <c r="G188" s="8"/>
      <c r="H188" s="8"/>
      <c r="I188" s="9"/>
      <c r="J188" s="9"/>
      <c r="K188" s="9"/>
      <c r="L188" s="11" t="str">
        <f>IF($K188="","",IFERROR(VLOOKUP($K188,Listas!$I$4:$J$11,2,FALSE),""))</f>
        <v/>
      </c>
      <c r="M188" s="9"/>
      <c r="N188" s="12"/>
      <c r="O188" s="13"/>
      <c r="P188" s="14" t="str">
        <f t="shared" si="24"/>
        <v/>
      </c>
      <c r="Q188" s="13"/>
      <c r="R188" s="14" t="str">
        <f t="shared" si="25"/>
        <v/>
      </c>
      <c r="S188" s="13"/>
      <c r="T188" s="14" t="str">
        <f t="shared" si="26"/>
        <v/>
      </c>
      <c r="U188" s="14" t="str">
        <f t="shared" si="27"/>
        <v/>
      </c>
      <c r="V188" s="9"/>
      <c r="W188" s="12"/>
      <c r="X188" s="8"/>
      <c r="Y188" s="9"/>
      <c r="Z188" s="14" t="str">
        <f t="shared" si="28"/>
        <v/>
      </c>
      <c r="AA188" s="11">
        <f t="shared" ca="1" si="29"/>
        <v>0</v>
      </c>
      <c r="AB188" s="9"/>
    </row>
    <row r="189" spans="1:28" x14ac:dyDescent="0.3">
      <c r="A189" s="7" t="str">
        <f t="shared" si="20"/>
        <v/>
      </c>
      <c r="B189" s="7" t="str">
        <f t="shared" si="21"/>
        <v/>
      </c>
      <c r="C189" s="7" t="str">
        <f t="shared" si="22"/>
        <v/>
      </c>
      <c r="D189" s="7" t="str">
        <f t="shared" si="23"/>
        <v/>
      </c>
      <c r="E189" s="8"/>
      <c r="F189" s="8"/>
      <c r="G189" s="8"/>
      <c r="H189" s="8"/>
      <c r="I189" s="9"/>
      <c r="J189" s="9"/>
      <c r="K189" s="9"/>
      <c r="L189" s="11" t="str">
        <f>IF($K189="","",IFERROR(VLOOKUP($K189,Listas!$I$4:$J$11,2,FALSE),""))</f>
        <v/>
      </c>
      <c r="M189" s="9"/>
      <c r="N189" s="12"/>
      <c r="O189" s="13"/>
      <c r="P189" s="14" t="str">
        <f t="shared" si="24"/>
        <v/>
      </c>
      <c r="Q189" s="13"/>
      <c r="R189" s="14" t="str">
        <f t="shared" si="25"/>
        <v/>
      </c>
      <c r="S189" s="13"/>
      <c r="T189" s="14" t="str">
        <f t="shared" si="26"/>
        <v/>
      </c>
      <c r="U189" s="14" t="str">
        <f t="shared" si="27"/>
        <v/>
      </c>
      <c r="V189" s="9"/>
      <c r="W189" s="12"/>
      <c r="X189" s="8"/>
      <c r="Y189" s="9"/>
      <c r="Z189" s="14" t="str">
        <f t="shared" si="28"/>
        <v/>
      </c>
      <c r="AA189" s="11">
        <f t="shared" ca="1" si="29"/>
        <v>0</v>
      </c>
      <c r="AB189" s="9"/>
    </row>
    <row r="190" spans="1:28" x14ac:dyDescent="0.3">
      <c r="A190" s="7" t="str">
        <f t="shared" si="20"/>
        <v/>
      </c>
      <c r="B190" s="7" t="str">
        <f t="shared" si="21"/>
        <v/>
      </c>
      <c r="C190" s="7" t="str">
        <f t="shared" si="22"/>
        <v/>
      </c>
      <c r="D190" s="7" t="str">
        <f t="shared" si="23"/>
        <v/>
      </c>
      <c r="E190" s="8"/>
      <c r="F190" s="8"/>
      <c r="G190" s="8"/>
      <c r="H190" s="8"/>
      <c r="I190" s="9"/>
      <c r="J190" s="9"/>
      <c r="K190" s="9"/>
      <c r="L190" s="11" t="str">
        <f>IF($K190="","",IFERROR(VLOOKUP($K190,Listas!$I$4:$J$11,2,FALSE),""))</f>
        <v/>
      </c>
      <c r="M190" s="9"/>
      <c r="N190" s="12"/>
      <c r="O190" s="13"/>
      <c r="P190" s="14" t="str">
        <f t="shared" si="24"/>
        <v/>
      </c>
      <c r="Q190" s="13"/>
      <c r="R190" s="14" t="str">
        <f t="shared" si="25"/>
        <v/>
      </c>
      <c r="S190" s="13"/>
      <c r="T190" s="14" t="str">
        <f t="shared" si="26"/>
        <v/>
      </c>
      <c r="U190" s="14" t="str">
        <f t="shared" si="27"/>
        <v/>
      </c>
      <c r="V190" s="9"/>
      <c r="W190" s="12"/>
      <c r="X190" s="8"/>
      <c r="Y190" s="9"/>
      <c r="Z190" s="14" t="str">
        <f t="shared" si="28"/>
        <v/>
      </c>
      <c r="AA190" s="11">
        <f t="shared" ca="1" si="29"/>
        <v>0</v>
      </c>
      <c r="AB190" s="9"/>
    </row>
    <row r="191" spans="1:28" x14ac:dyDescent="0.3">
      <c r="A191" s="7" t="str">
        <f t="shared" si="20"/>
        <v/>
      </c>
      <c r="B191" s="7" t="str">
        <f t="shared" si="21"/>
        <v/>
      </c>
      <c r="C191" s="7" t="str">
        <f t="shared" si="22"/>
        <v/>
      </c>
      <c r="D191" s="7" t="str">
        <f t="shared" si="23"/>
        <v/>
      </c>
      <c r="E191" s="8"/>
      <c r="F191" s="8"/>
      <c r="G191" s="8"/>
      <c r="H191" s="8"/>
      <c r="I191" s="9"/>
      <c r="J191" s="9"/>
      <c r="K191" s="9"/>
      <c r="L191" s="11" t="str">
        <f>IF($K191="","",IFERROR(VLOOKUP($K191,Listas!$I$4:$J$11,2,FALSE),""))</f>
        <v/>
      </c>
      <c r="M191" s="9"/>
      <c r="N191" s="12"/>
      <c r="O191" s="13"/>
      <c r="P191" s="14" t="str">
        <f t="shared" si="24"/>
        <v/>
      </c>
      <c r="Q191" s="13"/>
      <c r="R191" s="14" t="str">
        <f t="shared" si="25"/>
        <v/>
      </c>
      <c r="S191" s="13"/>
      <c r="T191" s="14" t="str">
        <f t="shared" si="26"/>
        <v/>
      </c>
      <c r="U191" s="14" t="str">
        <f t="shared" si="27"/>
        <v/>
      </c>
      <c r="V191" s="9"/>
      <c r="W191" s="12"/>
      <c r="X191" s="8"/>
      <c r="Y191" s="9"/>
      <c r="Z191" s="14" t="str">
        <f t="shared" si="28"/>
        <v/>
      </c>
      <c r="AA191" s="11">
        <f t="shared" ca="1" si="29"/>
        <v>0</v>
      </c>
      <c r="AB191" s="9"/>
    </row>
    <row r="192" spans="1:28" x14ac:dyDescent="0.3">
      <c r="A192" s="7" t="str">
        <f t="shared" si="20"/>
        <v/>
      </c>
      <c r="B192" s="7" t="str">
        <f t="shared" si="21"/>
        <v/>
      </c>
      <c r="C192" s="7" t="str">
        <f t="shared" si="22"/>
        <v/>
      </c>
      <c r="D192" s="7" t="str">
        <f t="shared" si="23"/>
        <v/>
      </c>
      <c r="E192" s="8"/>
      <c r="F192" s="8"/>
      <c r="G192" s="8"/>
      <c r="H192" s="8"/>
      <c r="I192" s="9"/>
      <c r="J192" s="9"/>
      <c r="K192" s="9"/>
      <c r="L192" s="11" t="str">
        <f>IF($K192="","",IFERROR(VLOOKUP($K192,Listas!$I$4:$J$11,2,FALSE),""))</f>
        <v/>
      </c>
      <c r="M192" s="9"/>
      <c r="N192" s="12"/>
      <c r="O192" s="13"/>
      <c r="P192" s="14" t="str">
        <f t="shared" si="24"/>
        <v/>
      </c>
      <c r="Q192" s="13"/>
      <c r="R192" s="14" t="str">
        <f t="shared" si="25"/>
        <v/>
      </c>
      <c r="S192" s="13"/>
      <c r="T192" s="14" t="str">
        <f t="shared" si="26"/>
        <v/>
      </c>
      <c r="U192" s="14" t="str">
        <f t="shared" si="27"/>
        <v/>
      </c>
      <c r="V192" s="9"/>
      <c r="W192" s="12"/>
      <c r="X192" s="8"/>
      <c r="Y192" s="9"/>
      <c r="Z192" s="14" t="str">
        <f t="shared" si="28"/>
        <v/>
      </c>
      <c r="AA192" s="11">
        <f t="shared" ca="1" si="29"/>
        <v>0</v>
      </c>
      <c r="AB192" s="9"/>
    </row>
    <row r="193" spans="1:28" x14ac:dyDescent="0.3">
      <c r="A193" s="7" t="str">
        <f t="shared" si="20"/>
        <v/>
      </c>
      <c r="B193" s="7" t="str">
        <f t="shared" si="21"/>
        <v/>
      </c>
      <c r="C193" s="7" t="str">
        <f t="shared" si="22"/>
        <v/>
      </c>
      <c r="D193" s="7" t="str">
        <f t="shared" si="23"/>
        <v/>
      </c>
      <c r="E193" s="8"/>
      <c r="F193" s="8"/>
      <c r="G193" s="8"/>
      <c r="H193" s="8"/>
      <c r="I193" s="9"/>
      <c r="J193" s="9"/>
      <c r="K193" s="9"/>
      <c r="L193" s="11" t="str">
        <f>IF($K193="","",IFERROR(VLOOKUP($K193,Listas!$I$4:$J$11,2,FALSE),""))</f>
        <v/>
      </c>
      <c r="M193" s="9"/>
      <c r="N193" s="12"/>
      <c r="O193" s="13"/>
      <c r="P193" s="14" t="str">
        <f t="shared" si="24"/>
        <v/>
      </c>
      <c r="Q193" s="13"/>
      <c r="R193" s="14" t="str">
        <f t="shared" si="25"/>
        <v/>
      </c>
      <c r="S193" s="13"/>
      <c r="T193" s="14" t="str">
        <f t="shared" si="26"/>
        <v/>
      </c>
      <c r="U193" s="14" t="str">
        <f t="shared" si="27"/>
        <v/>
      </c>
      <c r="V193" s="9"/>
      <c r="W193" s="12"/>
      <c r="X193" s="8"/>
      <c r="Y193" s="9"/>
      <c r="Z193" s="14" t="str">
        <f t="shared" si="28"/>
        <v/>
      </c>
      <c r="AA193" s="11">
        <f t="shared" ca="1" si="29"/>
        <v>0</v>
      </c>
      <c r="AB193" s="9"/>
    </row>
    <row r="194" spans="1:28" x14ac:dyDescent="0.3">
      <c r="A194" s="7" t="str">
        <f t="shared" si="20"/>
        <v/>
      </c>
      <c r="B194" s="7" t="str">
        <f t="shared" si="21"/>
        <v/>
      </c>
      <c r="C194" s="7" t="str">
        <f t="shared" si="22"/>
        <v/>
      </c>
      <c r="D194" s="7" t="str">
        <f t="shared" si="23"/>
        <v/>
      </c>
      <c r="E194" s="8"/>
      <c r="F194" s="8"/>
      <c r="G194" s="8"/>
      <c r="H194" s="8"/>
      <c r="I194" s="9"/>
      <c r="J194" s="9"/>
      <c r="K194" s="9"/>
      <c r="L194" s="11" t="str">
        <f>IF($K194="","",IFERROR(VLOOKUP($K194,Listas!$I$4:$J$11,2,FALSE),""))</f>
        <v/>
      </c>
      <c r="M194" s="9"/>
      <c r="N194" s="12"/>
      <c r="O194" s="13"/>
      <c r="P194" s="14" t="str">
        <f t="shared" si="24"/>
        <v/>
      </c>
      <c r="Q194" s="13"/>
      <c r="R194" s="14" t="str">
        <f t="shared" si="25"/>
        <v/>
      </c>
      <c r="S194" s="13"/>
      <c r="T194" s="14" t="str">
        <f t="shared" si="26"/>
        <v/>
      </c>
      <c r="U194" s="14" t="str">
        <f t="shared" si="27"/>
        <v/>
      </c>
      <c r="V194" s="9"/>
      <c r="W194" s="12"/>
      <c r="X194" s="8"/>
      <c r="Y194" s="9"/>
      <c r="Z194" s="14" t="str">
        <f t="shared" si="28"/>
        <v/>
      </c>
      <c r="AA194" s="11">
        <f t="shared" ca="1" si="29"/>
        <v>0</v>
      </c>
      <c r="AB194" s="9"/>
    </row>
    <row r="195" spans="1:28" x14ac:dyDescent="0.3">
      <c r="A195" s="7" t="str">
        <f t="shared" si="20"/>
        <v/>
      </c>
      <c r="B195" s="7" t="str">
        <f t="shared" si="21"/>
        <v/>
      </c>
      <c r="C195" s="7" t="str">
        <f t="shared" si="22"/>
        <v/>
      </c>
      <c r="D195" s="7" t="str">
        <f t="shared" si="23"/>
        <v/>
      </c>
      <c r="E195" s="8"/>
      <c r="F195" s="8"/>
      <c r="G195" s="8"/>
      <c r="H195" s="8"/>
      <c r="I195" s="9"/>
      <c r="J195" s="9"/>
      <c r="K195" s="9"/>
      <c r="L195" s="11" t="str">
        <f>IF($K195="","",IFERROR(VLOOKUP($K195,Listas!$I$4:$J$11,2,FALSE),""))</f>
        <v/>
      </c>
      <c r="M195" s="9"/>
      <c r="N195" s="12"/>
      <c r="O195" s="13"/>
      <c r="P195" s="14" t="str">
        <f t="shared" si="24"/>
        <v/>
      </c>
      <c r="Q195" s="13"/>
      <c r="R195" s="14" t="str">
        <f t="shared" si="25"/>
        <v/>
      </c>
      <c r="S195" s="13"/>
      <c r="T195" s="14" t="str">
        <f t="shared" si="26"/>
        <v/>
      </c>
      <c r="U195" s="14" t="str">
        <f t="shared" si="27"/>
        <v/>
      </c>
      <c r="V195" s="9"/>
      <c r="W195" s="12"/>
      <c r="X195" s="8"/>
      <c r="Y195" s="9"/>
      <c r="Z195" s="14" t="str">
        <f t="shared" si="28"/>
        <v/>
      </c>
      <c r="AA195" s="11">
        <f t="shared" ca="1" si="29"/>
        <v>0</v>
      </c>
      <c r="AB195" s="9"/>
    </row>
    <row r="196" spans="1:28" x14ac:dyDescent="0.3">
      <c r="A196" s="7" t="str">
        <f t="shared" si="20"/>
        <v/>
      </c>
      <c r="B196" s="7" t="str">
        <f t="shared" si="21"/>
        <v/>
      </c>
      <c r="C196" s="7" t="str">
        <f t="shared" si="22"/>
        <v/>
      </c>
      <c r="D196" s="7" t="str">
        <f t="shared" si="23"/>
        <v/>
      </c>
      <c r="E196" s="8"/>
      <c r="F196" s="8"/>
      <c r="G196" s="8"/>
      <c r="H196" s="8"/>
      <c r="I196" s="9"/>
      <c r="J196" s="9"/>
      <c r="K196" s="9"/>
      <c r="L196" s="11" t="str">
        <f>IF($K196="","",IFERROR(VLOOKUP($K196,Listas!$I$4:$J$11,2,FALSE),""))</f>
        <v/>
      </c>
      <c r="M196" s="9"/>
      <c r="N196" s="12"/>
      <c r="O196" s="13"/>
      <c r="P196" s="14" t="str">
        <f t="shared" si="24"/>
        <v/>
      </c>
      <c r="Q196" s="13"/>
      <c r="R196" s="14" t="str">
        <f t="shared" si="25"/>
        <v/>
      </c>
      <c r="S196" s="13"/>
      <c r="T196" s="14" t="str">
        <f t="shared" si="26"/>
        <v/>
      </c>
      <c r="U196" s="14" t="str">
        <f t="shared" si="27"/>
        <v/>
      </c>
      <c r="V196" s="9"/>
      <c r="W196" s="12"/>
      <c r="X196" s="8"/>
      <c r="Y196" s="9"/>
      <c r="Z196" s="14" t="str">
        <f t="shared" si="28"/>
        <v/>
      </c>
      <c r="AA196" s="11">
        <f t="shared" ca="1" si="29"/>
        <v>0</v>
      </c>
      <c r="AB196" s="9"/>
    </row>
    <row r="197" spans="1:28" x14ac:dyDescent="0.3">
      <c r="A197" s="7" t="str">
        <f t="shared" si="20"/>
        <v/>
      </c>
      <c r="B197" s="7" t="str">
        <f t="shared" si="21"/>
        <v/>
      </c>
      <c r="C197" s="7" t="str">
        <f t="shared" si="22"/>
        <v/>
      </c>
      <c r="D197" s="7" t="str">
        <f t="shared" si="23"/>
        <v/>
      </c>
      <c r="E197" s="8"/>
      <c r="F197" s="8"/>
      <c r="G197" s="8"/>
      <c r="H197" s="8"/>
      <c r="I197" s="9"/>
      <c r="J197" s="9"/>
      <c r="K197" s="9"/>
      <c r="L197" s="11" t="str">
        <f>IF($K197="","",IFERROR(VLOOKUP($K197,Listas!$I$4:$J$11,2,FALSE),""))</f>
        <v/>
      </c>
      <c r="M197" s="9"/>
      <c r="N197" s="12"/>
      <c r="O197" s="13"/>
      <c r="P197" s="14" t="str">
        <f t="shared" si="24"/>
        <v/>
      </c>
      <c r="Q197" s="13"/>
      <c r="R197" s="14" t="str">
        <f t="shared" si="25"/>
        <v/>
      </c>
      <c r="S197" s="13"/>
      <c r="T197" s="14" t="str">
        <f t="shared" si="26"/>
        <v/>
      </c>
      <c r="U197" s="14" t="str">
        <f t="shared" si="27"/>
        <v/>
      </c>
      <c r="V197" s="9"/>
      <c r="W197" s="12"/>
      <c r="X197" s="8"/>
      <c r="Y197" s="9"/>
      <c r="Z197" s="14" t="str">
        <f t="shared" si="28"/>
        <v/>
      </c>
      <c r="AA197" s="11">
        <f t="shared" ca="1" si="29"/>
        <v>0</v>
      </c>
      <c r="AB197" s="9"/>
    </row>
    <row r="198" spans="1:28" x14ac:dyDescent="0.3">
      <c r="A198" s="7" t="str">
        <f t="shared" si="20"/>
        <v/>
      </c>
      <c r="B198" s="7" t="str">
        <f t="shared" si="21"/>
        <v/>
      </c>
      <c r="C198" s="7" t="str">
        <f t="shared" si="22"/>
        <v/>
      </c>
      <c r="D198" s="7" t="str">
        <f t="shared" si="23"/>
        <v/>
      </c>
      <c r="E198" s="8"/>
      <c r="F198" s="8"/>
      <c r="G198" s="8"/>
      <c r="H198" s="8"/>
      <c r="I198" s="9"/>
      <c r="J198" s="9"/>
      <c r="K198" s="9"/>
      <c r="L198" s="11" t="str">
        <f>IF($K198="","",IFERROR(VLOOKUP($K198,Listas!$I$4:$J$11,2,FALSE),""))</f>
        <v/>
      </c>
      <c r="M198" s="9"/>
      <c r="N198" s="12"/>
      <c r="O198" s="13"/>
      <c r="P198" s="14" t="str">
        <f t="shared" si="24"/>
        <v/>
      </c>
      <c r="Q198" s="13"/>
      <c r="R198" s="14" t="str">
        <f t="shared" si="25"/>
        <v/>
      </c>
      <c r="S198" s="13"/>
      <c r="T198" s="14" t="str">
        <f t="shared" si="26"/>
        <v/>
      </c>
      <c r="U198" s="14" t="str">
        <f t="shared" si="27"/>
        <v/>
      </c>
      <c r="V198" s="9"/>
      <c r="W198" s="12"/>
      <c r="X198" s="8"/>
      <c r="Y198" s="9"/>
      <c r="Z198" s="14" t="str">
        <f t="shared" si="28"/>
        <v/>
      </c>
      <c r="AA198" s="11">
        <f t="shared" ca="1" si="29"/>
        <v>0</v>
      </c>
      <c r="AB198" s="9"/>
    </row>
    <row r="199" spans="1:28" x14ac:dyDescent="0.3">
      <c r="A199" s="7" t="str">
        <f t="shared" si="20"/>
        <v/>
      </c>
      <c r="B199" s="7" t="str">
        <f t="shared" si="21"/>
        <v/>
      </c>
      <c r="C199" s="7" t="str">
        <f t="shared" si="22"/>
        <v/>
      </c>
      <c r="D199" s="7" t="str">
        <f t="shared" si="23"/>
        <v/>
      </c>
      <c r="E199" s="8"/>
      <c r="F199" s="8"/>
      <c r="G199" s="8"/>
      <c r="H199" s="8"/>
      <c r="I199" s="9"/>
      <c r="J199" s="9"/>
      <c r="K199" s="9"/>
      <c r="L199" s="11" t="str">
        <f>IF($K199="","",IFERROR(VLOOKUP($K199,Listas!$I$4:$J$11,2,FALSE),""))</f>
        <v/>
      </c>
      <c r="M199" s="9"/>
      <c r="N199" s="12"/>
      <c r="O199" s="13"/>
      <c r="P199" s="14" t="str">
        <f t="shared" si="24"/>
        <v/>
      </c>
      <c r="Q199" s="13"/>
      <c r="R199" s="14" t="str">
        <f t="shared" si="25"/>
        <v/>
      </c>
      <c r="S199" s="13"/>
      <c r="T199" s="14" t="str">
        <f t="shared" si="26"/>
        <v/>
      </c>
      <c r="U199" s="14" t="str">
        <f t="shared" si="27"/>
        <v/>
      </c>
      <c r="V199" s="9"/>
      <c r="W199" s="12"/>
      <c r="X199" s="8"/>
      <c r="Y199" s="9"/>
      <c r="Z199" s="14" t="str">
        <f t="shared" si="28"/>
        <v/>
      </c>
      <c r="AA199" s="11">
        <f t="shared" ca="1" si="29"/>
        <v>0</v>
      </c>
      <c r="AB199" s="9"/>
    </row>
    <row r="200" spans="1:28" x14ac:dyDescent="0.3">
      <c r="A200" s="7" t="str">
        <f t="shared" ref="A200:A263" si="30">IF($E200="","",ROW()-7)</f>
        <v/>
      </c>
      <c r="B200" s="7" t="str">
        <f t="shared" ref="B200:B263" si="31">IF($E200="","",YEAR($E200))</f>
        <v/>
      </c>
      <c r="C200" s="7" t="str">
        <f t="shared" ref="C200:C263" si="32">IF($E200="","",MONTH($E200))</f>
        <v/>
      </c>
      <c r="D200" s="7" t="str">
        <f t="shared" ref="D200:D263" si="33">IF($E200="","",INT((MONTH($E200)-1)/3)+1)</f>
        <v/>
      </c>
      <c r="E200" s="8"/>
      <c r="F200" s="8"/>
      <c r="G200" s="8"/>
      <c r="H200" s="8"/>
      <c r="I200" s="9"/>
      <c r="J200" s="9"/>
      <c r="K200" s="9"/>
      <c r="L200" s="11" t="str">
        <f>IF($K200="","",IFERROR(VLOOKUP($K200,Listas!$I$4:$J$11,2,FALSE),""))</f>
        <v/>
      </c>
      <c r="M200" s="9"/>
      <c r="N200" s="12"/>
      <c r="O200" s="13"/>
      <c r="P200" s="14" t="str">
        <f t="shared" ref="P200:P263" si="34">IF($N200="","",ROUND($N200*$O200,2))</f>
        <v/>
      </c>
      <c r="Q200" s="13"/>
      <c r="R200" s="14" t="str">
        <f t="shared" ref="R200:R263" si="35">IF($P200="","",ROUND($P200*$Q200,2))</f>
        <v/>
      </c>
      <c r="S200" s="13"/>
      <c r="T200" s="14" t="str">
        <f t="shared" ref="T200:T263" si="36">IF($N200="","",ROUND($N200*$S200,2))</f>
        <v/>
      </c>
      <c r="U200" s="14" t="str">
        <f t="shared" ref="U200:U263" si="37">IF($N200="","",ROUND($N200+$P200-$T200,2))</f>
        <v/>
      </c>
      <c r="V200" s="9"/>
      <c r="W200" s="12"/>
      <c r="X200" s="8"/>
      <c r="Y200" s="9"/>
      <c r="Z200" s="14" t="str">
        <f t="shared" ref="Z200:Z263" si="38">IF($V200="ANULADA",0,IF($U200="","",MAX($U200-IF($W200="",0,$W200),0)))</f>
        <v/>
      </c>
      <c r="AA200" s="11">
        <f t="shared" ref="AA200:AA263" ca="1" si="39">IF(AND($V200&lt;&gt;"PAGADA",$V200&lt;&gt;"ANULADA",$H200&lt;&gt;"",TODAY()&gt;$H200,$Z200&gt;0),TODAY()-$H200,0)</f>
        <v>0</v>
      </c>
      <c r="AB200" s="9"/>
    </row>
    <row r="201" spans="1:28" x14ac:dyDescent="0.3">
      <c r="A201" s="7" t="str">
        <f t="shared" si="30"/>
        <v/>
      </c>
      <c r="B201" s="7" t="str">
        <f t="shared" si="31"/>
        <v/>
      </c>
      <c r="C201" s="7" t="str">
        <f t="shared" si="32"/>
        <v/>
      </c>
      <c r="D201" s="7" t="str">
        <f t="shared" si="33"/>
        <v/>
      </c>
      <c r="E201" s="8"/>
      <c r="F201" s="8"/>
      <c r="G201" s="8"/>
      <c r="H201" s="8"/>
      <c r="I201" s="9"/>
      <c r="J201" s="9"/>
      <c r="K201" s="9"/>
      <c r="L201" s="11" t="str">
        <f>IF($K201="","",IFERROR(VLOOKUP($K201,Listas!$I$4:$J$11,2,FALSE),""))</f>
        <v/>
      </c>
      <c r="M201" s="9"/>
      <c r="N201" s="12"/>
      <c r="O201" s="13"/>
      <c r="P201" s="14" t="str">
        <f t="shared" si="34"/>
        <v/>
      </c>
      <c r="Q201" s="13"/>
      <c r="R201" s="14" t="str">
        <f t="shared" si="35"/>
        <v/>
      </c>
      <c r="S201" s="13"/>
      <c r="T201" s="14" t="str">
        <f t="shared" si="36"/>
        <v/>
      </c>
      <c r="U201" s="14" t="str">
        <f t="shared" si="37"/>
        <v/>
      </c>
      <c r="V201" s="9"/>
      <c r="W201" s="12"/>
      <c r="X201" s="8"/>
      <c r="Y201" s="9"/>
      <c r="Z201" s="14" t="str">
        <f t="shared" si="38"/>
        <v/>
      </c>
      <c r="AA201" s="11">
        <f t="shared" ca="1" si="39"/>
        <v>0</v>
      </c>
      <c r="AB201" s="9"/>
    </row>
    <row r="202" spans="1:28" x14ac:dyDescent="0.3">
      <c r="A202" s="7" t="str">
        <f t="shared" si="30"/>
        <v/>
      </c>
      <c r="B202" s="7" t="str">
        <f t="shared" si="31"/>
        <v/>
      </c>
      <c r="C202" s="7" t="str">
        <f t="shared" si="32"/>
        <v/>
      </c>
      <c r="D202" s="7" t="str">
        <f t="shared" si="33"/>
        <v/>
      </c>
      <c r="E202" s="8"/>
      <c r="F202" s="8"/>
      <c r="G202" s="8"/>
      <c r="H202" s="8"/>
      <c r="I202" s="9"/>
      <c r="J202" s="9"/>
      <c r="K202" s="9"/>
      <c r="L202" s="11" t="str">
        <f>IF($K202="","",IFERROR(VLOOKUP($K202,Listas!$I$4:$J$11,2,FALSE),""))</f>
        <v/>
      </c>
      <c r="M202" s="9"/>
      <c r="N202" s="12"/>
      <c r="O202" s="13"/>
      <c r="P202" s="14" t="str">
        <f t="shared" si="34"/>
        <v/>
      </c>
      <c r="Q202" s="13"/>
      <c r="R202" s="14" t="str">
        <f t="shared" si="35"/>
        <v/>
      </c>
      <c r="S202" s="13"/>
      <c r="T202" s="14" t="str">
        <f t="shared" si="36"/>
        <v/>
      </c>
      <c r="U202" s="14" t="str">
        <f t="shared" si="37"/>
        <v/>
      </c>
      <c r="V202" s="9"/>
      <c r="W202" s="12"/>
      <c r="X202" s="8"/>
      <c r="Y202" s="9"/>
      <c r="Z202" s="14" t="str">
        <f t="shared" si="38"/>
        <v/>
      </c>
      <c r="AA202" s="11">
        <f t="shared" ca="1" si="39"/>
        <v>0</v>
      </c>
      <c r="AB202" s="9"/>
    </row>
    <row r="203" spans="1:28" x14ac:dyDescent="0.3">
      <c r="A203" s="7" t="str">
        <f t="shared" si="30"/>
        <v/>
      </c>
      <c r="B203" s="7" t="str">
        <f t="shared" si="31"/>
        <v/>
      </c>
      <c r="C203" s="7" t="str">
        <f t="shared" si="32"/>
        <v/>
      </c>
      <c r="D203" s="7" t="str">
        <f t="shared" si="33"/>
        <v/>
      </c>
      <c r="E203" s="8"/>
      <c r="F203" s="8"/>
      <c r="G203" s="8"/>
      <c r="H203" s="8"/>
      <c r="I203" s="9"/>
      <c r="J203" s="9"/>
      <c r="K203" s="9"/>
      <c r="L203" s="11" t="str">
        <f>IF($K203="","",IFERROR(VLOOKUP($K203,Listas!$I$4:$J$11,2,FALSE),""))</f>
        <v/>
      </c>
      <c r="M203" s="9"/>
      <c r="N203" s="12"/>
      <c r="O203" s="13"/>
      <c r="P203" s="14" t="str">
        <f t="shared" si="34"/>
        <v/>
      </c>
      <c r="Q203" s="13"/>
      <c r="R203" s="14" t="str">
        <f t="shared" si="35"/>
        <v/>
      </c>
      <c r="S203" s="13"/>
      <c r="T203" s="14" t="str">
        <f t="shared" si="36"/>
        <v/>
      </c>
      <c r="U203" s="14" t="str">
        <f t="shared" si="37"/>
        <v/>
      </c>
      <c r="V203" s="9"/>
      <c r="W203" s="12"/>
      <c r="X203" s="8"/>
      <c r="Y203" s="9"/>
      <c r="Z203" s="14" t="str">
        <f t="shared" si="38"/>
        <v/>
      </c>
      <c r="AA203" s="11">
        <f t="shared" ca="1" si="39"/>
        <v>0</v>
      </c>
      <c r="AB203" s="9"/>
    </row>
    <row r="204" spans="1:28" x14ac:dyDescent="0.3">
      <c r="A204" s="7" t="str">
        <f t="shared" si="30"/>
        <v/>
      </c>
      <c r="B204" s="7" t="str">
        <f t="shared" si="31"/>
        <v/>
      </c>
      <c r="C204" s="7" t="str">
        <f t="shared" si="32"/>
        <v/>
      </c>
      <c r="D204" s="7" t="str">
        <f t="shared" si="33"/>
        <v/>
      </c>
      <c r="E204" s="8"/>
      <c r="F204" s="8"/>
      <c r="G204" s="8"/>
      <c r="H204" s="8"/>
      <c r="I204" s="9"/>
      <c r="J204" s="9"/>
      <c r="K204" s="9"/>
      <c r="L204" s="11" t="str">
        <f>IF($K204="","",IFERROR(VLOOKUP($K204,Listas!$I$4:$J$11,2,FALSE),""))</f>
        <v/>
      </c>
      <c r="M204" s="9"/>
      <c r="N204" s="12"/>
      <c r="O204" s="13"/>
      <c r="P204" s="14" t="str">
        <f t="shared" si="34"/>
        <v/>
      </c>
      <c r="Q204" s="13"/>
      <c r="R204" s="14" t="str">
        <f t="shared" si="35"/>
        <v/>
      </c>
      <c r="S204" s="13"/>
      <c r="T204" s="14" t="str">
        <f t="shared" si="36"/>
        <v/>
      </c>
      <c r="U204" s="14" t="str">
        <f t="shared" si="37"/>
        <v/>
      </c>
      <c r="V204" s="9"/>
      <c r="W204" s="12"/>
      <c r="X204" s="8"/>
      <c r="Y204" s="9"/>
      <c r="Z204" s="14" t="str">
        <f t="shared" si="38"/>
        <v/>
      </c>
      <c r="AA204" s="11">
        <f t="shared" ca="1" si="39"/>
        <v>0</v>
      </c>
      <c r="AB204" s="9"/>
    </row>
    <row r="205" spans="1:28" x14ac:dyDescent="0.3">
      <c r="A205" s="7" t="str">
        <f t="shared" si="30"/>
        <v/>
      </c>
      <c r="B205" s="7" t="str">
        <f t="shared" si="31"/>
        <v/>
      </c>
      <c r="C205" s="7" t="str">
        <f t="shared" si="32"/>
        <v/>
      </c>
      <c r="D205" s="7" t="str">
        <f t="shared" si="33"/>
        <v/>
      </c>
      <c r="E205" s="8"/>
      <c r="F205" s="8"/>
      <c r="G205" s="8"/>
      <c r="H205" s="8"/>
      <c r="I205" s="9"/>
      <c r="J205" s="9"/>
      <c r="K205" s="9"/>
      <c r="L205" s="11" t="str">
        <f>IF($K205="","",IFERROR(VLOOKUP($K205,Listas!$I$4:$J$11,2,FALSE),""))</f>
        <v/>
      </c>
      <c r="M205" s="9"/>
      <c r="N205" s="12"/>
      <c r="O205" s="13"/>
      <c r="P205" s="14" t="str">
        <f t="shared" si="34"/>
        <v/>
      </c>
      <c r="Q205" s="13"/>
      <c r="R205" s="14" t="str">
        <f t="shared" si="35"/>
        <v/>
      </c>
      <c r="S205" s="13"/>
      <c r="T205" s="14" t="str">
        <f t="shared" si="36"/>
        <v/>
      </c>
      <c r="U205" s="14" t="str">
        <f t="shared" si="37"/>
        <v/>
      </c>
      <c r="V205" s="9"/>
      <c r="W205" s="12"/>
      <c r="X205" s="8"/>
      <c r="Y205" s="9"/>
      <c r="Z205" s="14" t="str">
        <f t="shared" si="38"/>
        <v/>
      </c>
      <c r="AA205" s="11">
        <f t="shared" ca="1" si="39"/>
        <v>0</v>
      </c>
      <c r="AB205" s="9"/>
    </row>
    <row r="206" spans="1:28" x14ac:dyDescent="0.3">
      <c r="A206" s="7" t="str">
        <f t="shared" si="30"/>
        <v/>
      </c>
      <c r="B206" s="7" t="str">
        <f t="shared" si="31"/>
        <v/>
      </c>
      <c r="C206" s="7" t="str">
        <f t="shared" si="32"/>
        <v/>
      </c>
      <c r="D206" s="7" t="str">
        <f t="shared" si="33"/>
        <v/>
      </c>
      <c r="E206" s="8"/>
      <c r="F206" s="8"/>
      <c r="G206" s="8"/>
      <c r="H206" s="8"/>
      <c r="I206" s="9"/>
      <c r="J206" s="9"/>
      <c r="K206" s="9"/>
      <c r="L206" s="11" t="str">
        <f>IF($K206="","",IFERROR(VLOOKUP($K206,Listas!$I$4:$J$11,2,FALSE),""))</f>
        <v/>
      </c>
      <c r="M206" s="9"/>
      <c r="N206" s="12"/>
      <c r="O206" s="13"/>
      <c r="P206" s="14" t="str">
        <f t="shared" si="34"/>
        <v/>
      </c>
      <c r="Q206" s="13"/>
      <c r="R206" s="14" t="str">
        <f t="shared" si="35"/>
        <v/>
      </c>
      <c r="S206" s="13"/>
      <c r="T206" s="14" t="str">
        <f t="shared" si="36"/>
        <v/>
      </c>
      <c r="U206" s="14" t="str">
        <f t="shared" si="37"/>
        <v/>
      </c>
      <c r="V206" s="9"/>
      <c r="W206" s="12"/>
      <c r="X206" s="8"/>
      <c r="Y206" s="9"/>
      <c r="Z206" s="14" t="str">
        <f t="shared" si="38"/>
        <v/>
      </c>
      <c r="AA206" s="11">
        <f t="shared" ca="1" si="39"/>
        <v>0</v>
      </c>
      <c r="AB206" s="9"/>
    </row>
    <row r="207" spans="1:28" x14ac:dyDescent="0.3">
      <c r="A207" s="7" t="str">
        <f t="shared" si="30"/>
        <v/>
      </c>
      <c r="B207" s="7" t="str">
        <f t="shared" si="31"/>
        <v/>
      </c>
      <c r="C207" s="7" t="str">
        <f t="shared" si="32"/>
        <v/>
      </c>
      <c r="D207" s="7" t="str">
        <f t="shared" si="33"/>
        <v/>
      </c>
      <c r="E207" s="8"/>
      <c r="F207" s="8"/>
      <c r="G207" s="8"/>
      <c r="H207" s="8"/>
      <c r="I207" s="9"/>
      <c r="J207" s="9"/>
      <c r="K207" s="9"/>
      <c r="L207" s="11" t="str">
        <f>IF($K207="","",IFERROR(VLOOKUP($K207,Listas!$I$4:$J$11,2,FALSE),""))</f>
        <v/>
      </c>
      <c r="M207" s="9"/>
      <c r="N207" s="12"/>
      <c r="O207" s="13"/>
      <c r="P207" s="14" t="str">
        <f t="shared" si="34"/>
        <v/>
      </c>
      <c r="Q207" s="13"/>
      <c r="R207" s="14" t="str">
        <f t="shared" si="35"/>
        <v/>
      </c>
      <c r="S207" s="13"/>
      <c r="T207" s="14" t="str">
        <f t="shared" si="36"/>
        <v/>
      </c>
      <c r="U207" s="14" t="str">
        <f t="shared" si="37"/>
        <v/>
      </c>
      <c r="V207" s="9"/>
      <c r="W207" s="12"/>
      <c r="X207" s="8"/>
      <c r="Y207" s="9"/>
      <c r="Z207" s="14" t="str">
        <f t="shared" si="38"/>
        <v/>
      </c>
      <c r="AA207" s="11">
        <f t="shared" ca="1" si="39"/>
        <v>0</v>
      </c>
      <c r="AB207" s="9"/>
    </row>
    <row r="208" spans="1:28" x14ac:dyDescent="0.3">
      <c r="A208" s="7" t="str">
        <f t="shared" si="30"/>
        <v/>
      </c>
      <c r="B208" s="7" t="str">
        <f t="shared" si="31"/>
        <v/>
      </c>
      <c r="C208" s="7" t="str">
        <f t="shared" si="32"/>
        <v/>
      </c>
      <c r="D208" s="7" t="str">
        <f t="shared" si="33"/>
        <v/>
      </c>
      <c r="E208" s="8"/>
      <c r="F208" s="8"/>
      <c r="G208" s="8"/>
      <c r="H208" s="8"/>
      <c r="I208" s="9"/>
      <c r="J208" s="9"/>
      <c r="K208" s="9"/>
      <c r="L208" s="11" t="str">
        <f>IF($K208="","",IFERROR(VLOOKUP($K208,Listas!$I$4:$J$11,2,FALSE),""))</f>
        <v/>
      </c>
      <c r="M208" s="9"/>
      <c r="N208" s="12"/>
      <c r="O208" s="13"/>
      <c r="P208" s="14" t="str">
        <f t="shared" si="34"/>
        <v/>
      </c>
      <c r="Q208" s="13"/>
      <c r="R208" s="14" t="str">
        <f t="shared" si="35"/>
        <v/>
      </c>
      <c r="S208" s="13"/>
      <c r="T208" s="14" t="str">
        <f t="shared" si="36"/>
        <v/>
      </c>
      <c r="U208" s="14" t="str">
        <f t="shared" si="37"/>
        <v/>
      </c>
      <c r="V208" s="9"/>
      <c r="W208" s="12"/>
      <c r="X208" s="8"/>
      <c r="Y208" s="9"/>
      <c r="Z208" s="14" t="str">
        <f t="shared" si="38"/>
        <v/>
      </c>
      <c r="AA208" s="11">
        <f t="shared" ca="1" si="39"/>
        <v>0</v>
      </c>
      <c r="AB208" s="9"/>
    </row>
    <row r="209" spans="1:28" x14ac:dyDescent="0.3">
      <c r="A209" s="7" t="str">
        <f t="shared" si="30"/>
        <v/>
      </c>
      <c r="B209" s="7" t="str">
        <f t="shared" si="31"/>
        <v/>
      </c>
      <c r="C209" s="7" t="str">
        <f t="shared" si="32"/>
        <v/>
      </c>
      <c r="D209" s="7" t="str">
        <f t="shared" si="33"/>
        <v/>
      </c>
      <c r="E209" s="8"/>
      <c r="F209" s="8"/>
      <c r="G209" s="8"/>
      <c r="H209" s="8"/>
      <c r="I209" s="9"/>
      <c r="J209" s="9"/>
      <c r="K209" s="9"/>
      <c r="L209" s="11" t="str">
        <f>IF($K209="","",IFERROR(VLOOKUP($K209,Listas!$I$4:$J$11,2,FALSE),""))</f>
        <v/>
      </c>
      <c r="M209" s="9"/>
      <c r="N209" s="12"/>
      <c r="O209" s="13"/>
      <c r="P209" s="14" t="str">
        <f t="shared" si="34"/>
        <v/>
      </c>
      <c r="Q209" s="13"/>
      <c r="R209" s="14" t="str">
        <f t="shared" si="35"/>
        <v/>
      </c>
      <c r="S209" s="13"/>
      <c r="T209" s="14" t="str">
        <f t="shared" si="36"/>
        <v/>
      </c>
      <c r="U209" s="14" t="str">
        <f t="shared" si="37"/>
        <v/>
      </c>
      <c r="V209" s="9"/>
      <c r="W209" s="12"/>
      <c r="X209" s="8"/>
      <c r="Y209" s="9"/>
      <c r="Z209" s="14" t="str">
        <f t="shared" si="38"/>
        <v/>
      </c>
      <c r="AA209" s="11">
        <f t="shared" ca="1" si="39"/>
        <v>0</v>
      </c>
      <c r="AB209" s="9"/>
    </row>
    <row r="210" spans="1:28" x14ac:dyDescent="0.3">
      <c r="A210" s="7" t="str">
        <f t="shared" si="30"/>
        <v/>
      </c>
      <c r="B210" s="7" t="str">
        <f t="shared" si="31"/>
        <v/>
      </c>
      <c r="C210" s="7" t="str">
        <f t="shared" si="32"/>
        <v/>
      </c>
      <c r="D210" s="7" t="str">
        <f t="shared" si="33"/>
        <v/>
      </c>
      <c r="E210" s="8"/>
      <c r="F210" s="8"/>
      <c r="G210" s="8"/>
      <c r="H210" s="8"/>
      <c r="I210" s="9"/>
      <c r="J210" s="9"/>
      <c r="K210" s="9"/>
      <c r="L210" s="11" t="str">
        <f>IF($K210="","",IFERROR(VLOOKUP($K210,Listas!$I$4:$J$11,2,FALSE),""))</f>
        <v/>
      </c>
      <c r="M210" s="9"/>
      <c r="N210" s="12"/>
      <c r="O210" s="13"/>
      <c r="P210" s="14" t="str">
        <f t="shared" si="34"/>
        <v/>
      </c>
      <c r="Q210" s="13"/>
      <c r="R210" s="14" t="str">
        <f t="shared" si="35"/>
        <v/>
      </c>
      <c r="S210" s="13"/>
      <c r="T210" s="14" t="str">
        <f t="shared" si="36"/>
        <v/>
      </c>
      <c r="U210" s="14" t="str">
        <f t="shared" si="37"/>
        <v/>
      </c>
      <c r="V210" s="9"/>
      <c r="W210" s="12"/>
      <c r="X210" s="8"/>
      <c r="Y210" s="9"/>
      <c r="Z210" s="14" t="str">
        <f t="shared" si="38"/>
        <v/>
      </c>
      <c r="AA210" s="11">
        <f t="shared" ca="1" si="39"/>
        <v>0</v>
      </c>
      <c r="AB210" s="9"/>
    </row>
    <row r="211" spans="1:28" x14ac:dyDescent="0.3">
      <c r="A211" s="7" t="str">
        <f t="shared" si="30"/>
        <v/>
      </c>
      <c r="B211" s="7" t="str">
        <f t="shared" si="31"/>
        <v/>
      </c>
      <c r="C211" s="7" t="str">
        <f t="shared" si="32"/>
        <v/>
      </c>
      <c r="D211" s="7" t="str">
        <f t="shared" si="33"/>
        <v/>
      </c>
      <c r="E211" s="8"/>
      <c r="F211" s="8"/>
      <c r="G211" s="8"/>
      <c r="H211" s="8"/>
      <c r="I211" s="9"/>
      <c r="J211" s="9"/>
      <c r="K211" s="9"/>
      <c r="L211" s="11" t="str">
        <f>IF($K211="","",IFERROR(VLOOKUP($K211,Listas!$I$4:$J$11,2,FALSE),""))</f>
        <v/>
      </c>
      <c r="M211" s="9"/>
      <c r="N211" s="12"/>
      <c r="O211" s="13"/>
      <c r="P211" s="14" t="str">
        <f t="shared" si="34"/>
        <v/>
      </c>
      <c r="Q211" s="13"/>
      <c r="R211" s="14" t="str">
        <f t="shared" si="35"/>
        <v/>
      </c>
      <c r="S211" s="13"/>
      <c r="T211" s="14" t="str">
        <f t="shared" si="36"/>
        <v/>
      </c>
      <c r="U211" s="14" t="str">
        <f t="shared" si="37"/>
        <v/>
      </c>
      <c r="V211" s="9"/>
      <c r="W211" s="12"/>
      <c r="X211" s="8"/>
      <c r="Y211" s="9"/>
      <c r="Z211" s="14" t="str">
        <f t="shared" si="38"/>
        <v/>
      </c>
      <c r="AA211" s="11">
        <f t="shared" ca="1" si="39"/>
        <v>0</v>
      </c>
      <c r="AB211" s="9"/>
    </row>
    <row r="212" spans="1:28" x14ac:dyDescent="0.3">
      <c r="A212" s="7" t="str">
        <f t="shared" si="30"/>
        <v/>
      </c>
      <c r="B212" s="7" t="str">
        <f t="shared" si="31"/>
        <v/>
      </c>
      <c r="C212" s="7" t="str">
        <f t="shared" si="32"/>
        <v/>
      </c>
      <c r="D212" s="7" t="str">
        <f t="shared" si="33"/>
        <v/>
      </c>
      <c r="E212" s="8"/>
      <c r="F212" s="8"/>
      <c r="G212" s="8"/>
      <c r="H212" s="8"/>
      <c r="I212" s="9"/>
      <c r="J212" s="9"/>
      <c r="K212" s="9"/>
      <c r="L212" s="11" t="str">
        <f>IF($K212="","",IFERROR(VLOOKUP($K212,Listas!$I$4:$J$11,2,FALSE),""))</f>
        <v/>
      </c>
      <c r="M212" s="9"/>
      <c r="N212" s="12"/>
      <c r="O212" s="13"/>
      <c r="P212" s="14" t="str">
        <f t="shared" si="34"/>
        <v/>
      </c>
      <c r="Q212" s="13"/>
      <c r="R212" s="14" t="str">
        <f t="shared" si="35"/>
        <v/>
      </c>
      <c r="S212" s="13"/>
      <c r="T212" s="14" t="str">
        <f t="shared" si="36"/>
        <v/>
      </c>
      <c r="U212" s="14" t="str">
        <f t="shared" si="37"/>
        <v/>
      </c>
      <c r="V212" s="9"/>
      <c r="W212" s="12"/>
      <c r="X212" s="8"/>
      <c r="Y212" s="9"/>
      <c r="Z212" s="14" t="str">
        <f t="shared" si="38"/>
        <v/>
      </c>
      <c r="AA212" s="11">
        <f t="shared" ca="1" si="39"/>
        <v>0</v>
      </c>
      <c r="AB212" s="9"/>
    </row>
    <row r="213" spans="1:28" x14ac:dyDescent="0.3">
      <c r="A213" s="7" t="str">
        <f t="shared" si="30"/>
        <v/>
      </c>
      <c r="B213" s="7" t="str">
        <f t="shared" si="31"/>
        <v/>
      </c>
      <c r="C213" s="7" t="str">
        <f t="shared" si="32"/>
        <v/>
      </c>
      <c r="D213" s="7" t="str">
        <f t="shared" si="33"/>
        <v/>
      </c>
      <c r="E213" s="8"/>
      <c r="F213" s="8"/>
      <c r="G213" s="8"/>
      <c r="H213" s="8"/>
      <c r="I213" s="9"/>
      <c r="J213" s="9"/>
      <c r="K213" s="9"/>
      <c r="L213" s="11" t="str">
        <f>IF($K213="","",IFERROR(VLOOKUP($K213,Listas!$I$4:$J$11,2,FALSE),""))</f>
        <v/>
      </c>
      <c r="M213" s="9"/>
      <c r="N213" s="12"/>
      <c r="O213" s="13"/>
      <c r="P213" s="14" t="str">
        <f t="shared" si="34"/>
        <v/>
      </c>
      <c r="Q213" s="13"/>
      <c r="R213" s="14" t="str">
        <f t="shared" si="35"/>
        <v/>
      </c>
      <c r="S213" s="13"/>
      <c r="T213" s="14" t="str">
        <f t="shared" si="36"/>
        <v/>
      </c>
      <c r="U213" s="14" t="str">
        <f t="shared" si="37"/>
        <v/>
      </c>
      <c r="V213" s="9"/>
      <c r="W213" s="12"/>
      <c r="X213" s="8"/>
      <c r="Y213" s="9"/>
      <c r="Z213" s="14" t="str">
        <f t="shared" si="38"/>
        <v/>
      </c>
      <c r="AA213" s="11">
        <f t="shared" ca="1" si="39"/>
        <v>0</v>
      </c>
      <c r="AB213" s="9"/>
    </row>
    <row r="214" spans="1:28" x14ac:dyDescent="0.3">
      <c r="A214" s="7" t="str">
        <f t="shared" si="30"/>
        <v/>
      </c>
      <c r="B214" s="7" t="str">
        <f t="shared" si="31"/>
        <v/>
      </c>
      <c r="C214" s="7" t="str">
        <f t="shared" si="32"/>
        <v/>
      </c>
      <c r="D214" s="7" t="str">
        <f t="shared" si="33"/>
        <v/>
      </c>
      <c r="E214" s="8"/>
      <c r="F214" s="8"/>
      <c r="G214" s="8"/>
      <c r="H214" s="8"/>
      <c r="I214" s="9"/>
      <c r="J214" s="9"/>
      <c r="K214" s="9"/>
      <c r="L214" s="11" t="str">
        <f>IF($K214="","",IFERROR(VLOOKUP($K214,Listas!$I$4:$J$11,2,FALSE),""))</f>
        <v/>
      </c>
      <c r="M214" s="9"/>
      <c r="N214" s="12"/>
      <c r="O214" s="13"/>
      <c r="P214" s="14" t="str">
        <f t="shared" si="34"/>
        <v/>
      </c>
      <c r="Q214" s="13"/>
      <c r="R214" s="14" t="str">
        <f t="shared" si="35"/>
        <v/>
      </c>
      <c r="S214" s="13"/>
      <c r="T214" s="14" t="str">
        <f t="shared" si="36"/>
        <v/>
      </c>
      <c r="U214" s="14" t="str">
        <f t="shared" si="37"/>
        <v/>
      </c>
      <c r="V214" s="9"/>
      <c r="W214" s="12"/>
      <c r="X214" s="8"/>
      <c r="Y214" s="9"/>
      <c r="Z214" s="14" t="str">
        <f t="shared" si="38"/>
        <v/>
      </c>
      <c r="AA214" s="11">
        <f t="shared" ca="1" si="39"/>
        <v>0</v>
      </c>
      <c r="AB214" s="9"/>
    </row>
    <row r="215" spans="1:28" x14ac:dyDescent="0.3">
      <c r="A215" s="7" t="str">
        <f t="shared" si="30"/>
        <v/>
      </c>
      <c r="B215" s="7" t="str">
        <f t="shared" si="31"/>
        <v/>
      </c>
      <c r="C215" s="7" t="str">
        <f t="shared" si="32"/>
        <v/>
      </c>
      <c r="D215" s="7" t="str">
        <f t="shared" si="33"/>
        <v/>
      </c>
      <c r="E215" s="8"/>
      <c r="F215" s="8"/>
      <c r="G215" s="8"/>
      <c r="H215" s="8"/>
      <c r="I215" s="9"/>
      <c r="J215" s="9"/>
      <c r="K215" s="9"/>
      <c r="L215" s="11" t="str">
        <f>IF($K215="","",IFERROR(VLOOKUP($K215,Listas!$I$4:$J$11,2,FALSE),""))</f>
        <v/>
      </c>
      <c r="M215" s="9"/>
      <c r="N215" s="12"/>
      <c r="O215" s="13"/>
      <c r="P215" s="14" t="str">
        <f t="shared" si="34"/>
        <v/>
      </c>
      <c r="Q215" s="13"/>
      <c r="R215" s="14" t="str">
        <f t="shared" si="35"/>
        <v/>
      </c>
      <c r="S215" s="13"/>
      <c r="T215" s="14" t="str">
        <f t="shared" si="36"/>
        <v/>
      </c>
      <c r="U215" s="14" t="str">
        <f t="shared" si="37"/>
        <v/>
      </c>
      <c r="V215" s="9"/>
      <c r="W215" s="12"/>
      <c r="X215" s="8"/>
      <c r="Y215" s="9"/>
      <c r="Z215" s="14" t="str">
        <f t="shared" si="38"/>
        <v/>
      </c>
      <c r="AA215" s="11">
        <f t="shared" ca="1" si="39"/>
        <v>0</v>
      </c>
      <c r="AB215" s="9"/>
    </row>
    <row r="216" spans="1:28" x14ac:dyDescent="0.3">
      <c r="A216" s="7" t="str">
        <f t="shared" si="30"/>
        <v/>
      </c>
      <c r="B216" s="7" t="str">
        <f t="shared" si="31"/>
        <v/>
      </c>
      <c r="C216" s="7" t="str">
        <f t="shared" si="32"/>
        <v/>
      </c>
      <c r="D216" s="7" t="str">
        <f t="shared" si="33"/>
        <v/>
      </c>
      <c r="E216" s="8"/>
      <c r="F216" s="8"/>
      <c r="G216" s="8"/>
      <c r="H216" s="8"/>
      <c r="I216" s="9"/>
      <c r="J216" s="9"/>
      <c r="K216" s="9"/>
      <c r="L216" s="11" t="str">
        <f>IF($K216="","",IFERROR(VLOOKUP($K216,Listas!$I$4:$J$11,2,FALSE),""))</f>
        <v/>
      </c>
      <c r="M216" s="9"/>
      <c r="N216" s="12"/>
      <c r="O216" s="13"/>
      <c r="P216" s="14" t="str">
        <f t="shared" si="34"/>
        <v/>
      </c>
      <c r="Q216" s="13"/>
      <c r="R216" s="14" t="str">
        <f t="shared" si="35"/>
        <v/>
      </c>
      <c r="S216" s="13"/>
      <c r="T216" s="14" t="str">
        <f t="shared" si="36"/>
        <v/>
      </c>
      <c r="U216" s="14" t="str">
        <f t="shared" si="37"/>
        <v/>
      </c>
      <c r="V216" s="9"/>
      <c r="W216" s="12"/>
      <c r="X216" s="8"/>
      <c r="Y216" s="9"/>
      <c r="Z216" s="14" t="str">
        <f t="shared" si="38"/>
        <v/>
      </c>
      <c r="AA216" s="11">
        <f t="shared" ca="1" si="39"/>
        <v>0</v>
      </c>
      <c r="AB216" s="9"/>
    </row>
    <row r="217" spans="1:28" x14ac:dyDescent="0.3">
      <c r="A217" s="7" t="str">
        <f t="shared" si="30"/>
        <v/>
      </c>
      <c r="B217" s="7" t="str">
        <f t="shared" si="31"/>
        <v/>
      </c>
      <c r="C217" s="7" t="str">
        <f t="shared" si="32"/>
        <v/>
      </c>
      <c r="D217" s="7" t="str">
        <f t="shared" si="33"/>
        <v/>
      </c>
      <c r="E217" s="8"/>
      <c r="F217" s="8"/>
      <c r="G217" s="8"/>
      <c r="H217" s="8"/>
      <c r="I217" s="9"/>
      <c r="J217" s="9"/>
      <c r="K217" s="9"/>
      <c r="L217" s="11" t="str">
        <f>IF($K217="","",IFERROR(VLOOKUP($K217,Listas!$I$4:$J$11,2,FALSE),""))</f>
        <v/>
      </c>
      <c r="M217" s="9"/>
      <c r="N217" s="12"/>
      <c r="O217" s="13"/>
      <c r="P217" s="14" t="str">
        <f t="shared" si="34"/>
        <v/>
      </c>
      <c r="Q217" s="13"/>
      <c r="R217" s="14" t="str">
        <f t="shared" si="35"/>
        <v/>
      </c>
      <c r="S217" s="13"/>
      <c r="T217" s="14" t="str">
        <f t="shared" si="36"/>
        <v/>
      </c>
      <c r="U217" s="14" t="str">
        <f t="shared" si="37"/>
        <v/>
      </c>
      <c r="V217" s="9"/>
      <c r="W217" s="12"/>
      <c r="X217" s="8"/>
      <c r="Y217" s="9"/>
      <c r="Z217" s="14" t="str">
        <f t="shared" si="38"/>
        <v/>
      </c>
      <c r="AA217" s="11">
        <f t="shared" ca="1" si="39"/>
        <v>0</v>
      </c>
      <c r="AB217" s="9"/>
    </row>
    <row r="218" spans="1:28" x14ac:dyDescent="0.3">
      <c r="A218" s="7" t="str">
        <f t="shared" si="30"/>
        <v/>
      </c>
      <c r="B218" s="7" t="str">
        <f t="shared" si="31"/>
        <v/>
      </c>
      <c r="C218" s="7" t="str">
        <f t="shared" si="32"/>
        <v/>
      </c>
      <c r="D218" s="7" t="str">
        <f t="shared" si="33"/>
        <v/>
      </c>
      <c r="E218" s="8"/>
      <c r="F218" s="8"/>
      <c r="G218" s="8"/>
      <c r="H218" s="8"/>
      <c r="I218" s="9"/>
      <c r="J218" s="9"/>
      <c r="K218" s="9"/>
      <c r="L218" s="11" t="str">
        <f>IF($K218="","",IFERROR(VLOOKUP($K218,Listas!$I$4:$J$11,2,FALSE),""))</f>
        <v/>
      </c>
      <c r="M218" s="9"/>
      <c r="N218" s="12"/>
      <c r="O218" s="13"/>
      <c r="P218" s="14" t="str">
        <f t="shared" si="34"/>
        <v/>
      </c>
      <c r="Q218" s="13"/>
      <c r="R218" s="14" t="str">
        <f t="shared" si="35"/>
        <v/>
      </c>
      <c r="S218" s="13"/>
      <c r="T218" s="14" t="str">
        <f t="shared" si="36"/>
        <v/>
      </c>
      <c r="U218" s="14" t="str">
        <f t="shared" si="37"/>
        <v/>
      </c>
      <c r="V218" s="9"/>
      <c r="W218" s="12"/>
      <c r="X218" s="8"/>
      <c r="Y218" s="9"/>
      <c r="Z218" s="14" t="str">
        <f t="shared" si="38"/>
        <v/>
      </c>
      <c r="AA218" s="11">
        <f t="shared" ca="1" si="39"/>
        <v>0</v>
      </c>
      <c r="AB218" s="9"/>
    </row>
    <row r="219" spans="1:28" x14ac:dyDescent="0.3">
      <c r="A219" s="7" t="str">
        <f t="shared" si="30"/>
        <v/>
      </c>
      <c r="B219" s="7" t="str">
        <f t="shared" si="31"/>
        <v/>
      </c>
      <c r="C219" s="7" t="str">
        <f t="shared" si="32"/>
        <v/>
      </c>
      <c r="D219" s="7" t="str">
        <f t="shared" si="33"/>
        <v/>
      </c>
      <c r="E219" s="8"/>
      <c r="F219" s="8"/>
      <c r="G219" s="8"/>
      <c r="H219" s="8"/>
      <c r="I219" s="9"/>
      <c r="J219" s="9"/>
      <c r="K219" s="9"/>
      <c r="L219" s="11" t="str">
        <f>IF($K219="","",IFERROR(VLOOKUP($K219,Listas!$I$4:$J$11,2,FALSE),""))</f>
        <v/>
      </c>
      <c r="M219" s="9"/>
      <c r="N219" s="12"/>
      <c r="O219" s="13"/>
      <c r="P219" s="14" t="str">
        <f t="shared" si="34"/>
        <v/>
      </c>
      <c r="Q219" s="13"/>
      <c r="R219" s="14" t="str">
        <f t="shared" si="35"/>
        <v/>
      </c>
      <c r="S219" s="13"/>
      <c r="T219" s="14" t="str">
        <f t="shared" si="36"/>
        <v/>
      </c>
      <c r="U219" s="14" t="str">
        <f t="shared" si="37"/>
        <v/>
      </c>
      <c r="V219" s="9"/>
      <c r="W219" s="12"/>
      <c r="X219" s="8"/>
      <c r="Y219" s="9"/>
      <c r="Z219" s="14" t="str">
        <f t="shared" si="38"/>
        <v/>
      </c>
      <c r="AA219" s="11">
        <f t="shared" ca="1" si="39"/>
        <v>0</v>
      </c>
      <c r="AB219" s="9"/>
    </row>
    <row r="220" spans="1:28" x14ac:dyDescent="0.3">
      <c r="A220" s="7" t="str">
        <f t="shared" si="30"/>
        <v/>
      </c>
      <c r="B220" s="7" t="str">
        <f t="shared" si="31"/>
        <v/>
      </c>
      <c r="C220" s="7" t="str">
        <f t="shared" si="32"/>
        <v/>
      </c>
      <c r="D220" s="7" t="str">
        <f t="shared" si="33"/>
        <v/>
      </c>
      <c r="E220" s="8"/>
      <c r="F220" s="8"/>
      <c r="G220" s="8"/>
      <c r="H220" s="8"/>
      <c r="I220" s="9"/>
      <c r="J220" s="9"/>
      <c r="K220" s="9"/>
      <c r="L220" s="11" t="str">
        <f>IF($K220="","",IFERROR(VLOOKUP($K220,Listas!$I$4:$J$11,2,FALSE),""))</f>
        <v/>
      </c>
      <c r="M220" s="9"/>
      <c r="N220" s="12"/>
      <c r="O220" s="13"/>
      <c r="P220" s="14" t="str">
        <f t="shared" si="34"/>
        <v/>
      </c>
      <c r="Q220" s="13"/>
      <c r="R220" s="14" t="str">
        <f t="shared" si="35"/>
        <v/>
      </c>
      <c r="S220" s="13"/>
      <c r="T220" s="14" t="str">
        <f t="shared" si="36"/>
        <v/>
      </c>
      <c r="U220" s="14" t="str">
        <f t="shared" si="37"/>
        <v/>
      </c>
      <c r="V220" s="9"/>
      <c r="W220" s="12"/>
      <c r="X220" s="8"/>
      <c r="Y220" s="9"/>
      <c r="Z220" s="14" t="str">
        <f t="shared" si="38"/>
        <v/>
      </c>
      <c r="AA220" s="11">
        <f t="shared" ca="1" si="39"/>
        <v>0</v>
      </c>
      <c r="AB220" s="9"/>
    </row>
    <row r="221" spans="1:28" x14ac:dyDescent="0.3">
      <c r="A221" s="7" t="str">
        <f t="shared" si="30"/>
        <v/>
      </c>
      <c r="B221" s="7" t="str">
        <f t="shared" si="31"/>
        <v/>
      </c>
      <c r="C221" s="7" t="str">
        <f t="shared" si="32"/>
        <v/>
      </c>
      <c r="D221" s="7" t="str">
        <f t="shared" si="33"/>
        <v/>
      </c>
      <c r="E221" s="8"/>
      <c r="F221" s="8"/>
      <c r="G221" s="8"/>
      <c r="H221" s="8"/>
      <c r="I221" s="9"/>
      <c r="J221" s="9"/>
      <c r="K221" s="9"/>
      <c r="L221" s="11" t="str">
        <f>IF($K221="","",IFERROR(VLOOKUP($K221,Listas!$I$4:$J$11,2,FALSE),""))</f>
        <v/>
      </c>
      <c r="M221" s="9"/>
      <c r="N221" s="12"/>
      <c r="O221" s="13"/>
      <c r="P221" s="14" t="str">
        <f t="shared" si="34"/>
        <v/>
      </c>
      <c r="Q221" s="13"/>
      <c r="R221" s="14" t="str">
        <f t="shared" si="35"/>
        <v/>
      </c>
      <c r="S221" s="13"/>
      <c r="T221" s="14" t="str">
        <f t="shared" si="36"/>
        <v/>
      </c>
      <c r="U221" s="14" t="str">
        <f t="shared" si="37"/>
        <v/>
      </c>
      <c r="V221" s="9"/>
      <c r="W221" s="12"/>
      <c r="X221" s="8"/>
      <c r="Y221" s="9"/>
      <c r="Z221" s="14" t="str">
        <f t="shared" si="38"/>
        <v/>
      </c>
      <c r="AA221" s="11">
        <f t="shared" ca="1" si="39"/>
        <v>0</v>
      </c>
      <c r="AB221" s="9"/>
    </row>
    <row r="222" spans="1:28" x14ac:dyDescent="0.3">
      <c r="A222" s="7" t="str">
        <f t="shared" si="30"/>
        <v/>
      </c>
      <c r="B222" s="7" t="str">
        <f t="shared" si="31"/>
        <v/>
      </c>
      <c r="C222" s="7" t="str">
        <f t="shared" si="32"/>
        <v/>
      </c>
      <c r="D222" s="7" t="str">
        <f t="shared" si="33"/>
        <v/>
      </c>
      <c r="E222" s="8"/>
      <c r="F222" s="8"/>
      <c r="G222" s="8"/>
      <c r="H222" s="8"/>
      <c r="I222" s="9"/>
      <c r="J222" s="9"/>
      <c r="K222" s="9"/>
      <c r="L222" s="11" t="str">
        <f>IF($K222="","",IFERROR(VLOOKUP($K222,Listas!$I$4:$J$11,2,FALSE),""))</f>
        <v/>
      </c>
      <c r="M222" s="9"/>
      <c r="N222" s="12"/>
      <c r="O222" s="13"/>
      <c r="P222" s="14" t="str">
        <f t="shared" si="34"/>
        <v/>
      </c>
      <c r="Q222" s="13"/>
      <c r="R222" s="14" t="str">
        <f t="shared" si="35"/>
        <v/>
      </c>
      <c r="S222" s="13"/>
      <c r="T222" s="14" t="str">
        <f t="shared" si="36"/>
        <v/>
      </c>
      <c r="U222" s="14" t="str">
        <f t="shared" si="37"/>
        <v/>
      </c>
      <c r="V222" s="9"/>
      <c r="W222" s="12"/>
      <c r="X222" s="8"/>
      <c r="Y222" s="9"/>
      <c r="Z222" s="14" t="str">
        <f t="shared" si="38"/>
        <v/>
      </c>
      <c r="AA222" s="11">
        <f t="shared" ca="1" si="39"/>
        <v>0</v>
      </c>
      <c r="AB222" s="9"/>
    </row>
    <row r="223" spans="1:28" x14ac:dyDescent="0.3">
      <c r="A223" s="7" t="str">
        <f t="shared" si="30"/>
        <v/>
      </c>
      <c r="B223" s="7" t="str">
        <f t="shared" si="31"/>
        <v/>
      </c>
      <c r="C223" s="7" t="str">
        <f t="shared" si="32"/>
        <v/>
      </c>
      <c r="D223" s="7" t="str">
        <f t="shared" si="33"/>
        <v/>
      </c>
      <c r="E223" s="8"/>
      <c r="F223" s="8"/>
      <c r="G223" s="8"/>
      <c r="H223" s="8"/>
      <c r="I223" s="9"/>
      <c r="J223" s="9"/>
      <c r="K223" s="9"/>
      <c r="L223" s="11" t="str">
        <f>IF($K223="","",IFERROR(VLOOKUP($K223,Listas!$I$4:$J$11,2,FALSE),""))</f>
        <v/>
      </c>
      <c r="M223" s="9"/>
      <c r="N223" s="12"/>
      <c r="O223" s="13"/>
      <c r="P223" s="14" t="str">
        <f t="shared" si="34"/>
        <v/>
      </c>
      <c r="Q223" s="13"/>
      <c r="R223" s="14" t="str">
        <f t="shared" si="35"/>
        <v/>
      </c>
      <c r="S223" s="13"/>
      <c r="T223" s="14" t="str">
        <f t="shared" si="36"/>
        <v/>
      </c>
      <c r="U223" s="14" t="str">
        <f t="shared" si="37"/>
        <v/>
      </c>
      <c r="V223" s="9"/>
      <c r="W223" s="12"/>
      <c r="X223" s="8"/>
      <c r="Y223" s="9"/>
      <c r="Z223" s="14" t="str">
        <f t="shared" si="38"/>
        <v/>
      </c>
      <c r="AA223" s="11">
        <f t="shared" ca="1" si="39"/>
        <v>0</v>
      </c>
      <c r="AB223" s="9"/>
    </row>
    <row r="224" spans="1:28" x14ac:dyDescent="0.3">
      <c r="A224" s="7" t="str">
        <f t="shared" si="30"/>
        <v/>
      </c>
      <c r="B224" s="7" t="str">
        <f t="shared" si="31"/>
        <v/>
      </c>
      <c r="C224" s="7" t="str">
        <f t="shared" si="32"/>
        <v/>
      </c>
      <c r="D224" s="7" t="str">
        <f t="shared" si="33"/>
        <v/>
      </c>
      <c r="E224" s="8"/>
      <c r="F224" s="8"/>
      <c r="G224" s="8"/>
      <c r="H224" s="8"/>
      <c r="I224" s="9"/>
      <c r="J224" s="9"/>
      <c r="K224" s="9"/>
      <c r="L224" s="11" t="str">
        <f>IF($K224="","",IFERROR(VLOOKUP($K224,Listas!$I$4:$J$11,2,FALSE),""))</f>
        <v/>
      </c>
      <c r="M224" s="9"/>
      <c r="N224" s="12"/>
      <c r="O224" s="13"/>
      <c r="P224" s="14" t="str">
        <f t="shared" si="34"/>
        <v/>
      </c>
      <c r="Q224" s="13"/>
      <c r="R224" s="14" t="str">
        <f t="shared" si="35"/>
        <v/>
      </c>
      <c r="S224" s="13"/>
      <c r="T224" s="14" t="str">
        <f t="shared" si="36"/>
        <v/>
      </c>
      <c r="U224" s="14" t="str">
        <f t="shared" si="37"/>
        <v/>
      </c>
      <c r="V224" s="9"/>
      <c r="W224" s="12"/>
      <c r="X224" s="8"/>
      <c r="Y224" s="9"/>
      <c r="Z224" s="14" t="str">
        <f t="shared" si="38"/>
        <v/>
      </c>
      <c r="AA224" s="11">
        <f t="shared" ca="1" si="39"/>
        <v>0</v>
      </c>
      <c r="AB224" s="9"/>
    </row>
    <row r="225" spans="1:28" x14ac:dyDescent="0.3">
      <c r="A225" s="7" t="str">
        <f t="shared" si="30"/>
        <v/>
      </c>
      <c r="B225" s="7" t="str">
        <f t="shared" si="31"/>
        <v/>
      </c>
      <c r="C225" s="7" t="str">
        <f t="shared" si="32"/>
        <v/>
      </c>
      <c r="D225" s="7" t="str">
        <f t="shared" si="33"/>
        <v/>
      </c>
      <c r="E225" s="8"/>
      <c r="F225" s="8"/>
      <c r="G225" s="8"/>
      <c r="H225" s="8"/>
      <c r="I225" s="9"/>
      <c r="J225" s="9"/>
      <c r="K225" s="9"/>
      <c r="L225" s="11" t="str">
        <f>IF($K225="","",IFERROR(VLOOKUP($K225,Listas!$I$4:$J$11,2,FALSE),""))</f>
        <v/>
      </c>
      <c r="M225" s="9"/>
      <c r="N225" s="12"/>
      <c r="O225" s="13"/>
      <c r="P225" s="14" t="str">
        <f t="shared" si="34"/>
        <v/>
      </c>
      <c r="Q225" s="13"/>
      <c r="R225" s="14" t="str">
        <f t="shared" si="35"/>
        <v/>
      </c>
      <c r="S225" s="13"/>
      <c r="T225" s="14" t="str">
        <f t="shared" si="36"/>
        <v/>
      </c>
      <c r="U225" s="14" t="str">
        <f t="shared" si="37"/>
        <v/>
      </c>
      <c r="V225" s="9"/>
      <c r="W225" s="12"/>
      <c r="X225" s="8"/>
      <c r="Y225" s="9"/>
      <c r="Z225" s="14" t="str">
        <f t="shared" si="38"/>
        <v/>
      </c>
      <c r="AA225" s="11">
        <f t="shared" ca="1" si="39"/>
        <v>0</v>
      </c>
      <c r="AB225" s="9"/>
    </row>
    <row r="226" spans="1:28" x14ac:dyDescent="0.3">
      <c r="A226" s="7" t="str">
        <f t="shared" si="30"/>
        <v/>
      </c>
      <c r="B226" s="7" t="str">
        <f t="shared" si="31"/>
        <v/>
      </c>
      <c r="C226" s="7" t="str">
        <f t="shared" si="32"/>
        <v/>
      </c>
      <c r="D226" s="7" t="str">
        <f t="shared" si="33"/>
        <v/>
      </c>
      <c r="E226" s="8"/>
      <c r="F226" s="8"/>
      <c r="G226" s="8"/>
      <c r="H226" s="8"/>
      <c r="I226" s="9"/>
      <c r="J226" s="9"/>
      <c r="K226" s="9"/>
      <c r="L226" s="11" t="str">
        <f>IF($K226="","",IFERROR(VLOOKUP($K226,Listas!$I$4:$J$11,2,FALSE),""))</f>
        <v/>
      </c>
      <c r="M226" s="9"/>
      <c r="N226" s="12"/>
      <c r="O226" s="13"/>
      <c r="P226" s="14" t="str">
        <f t="shared" si="34"/>
        <v/>
      </c>
      <c r="Q226" s="13"/>
      <c r="R226" s="14" t="str">
        <f t="shared" si="35"/>
        <v/>
      </c>
      <c r="S226" s="13"/>
      <c r="T226" s="14" t="str">
        <f t="shared" si="36"/>
        <v/>
      </c>
      <c r="U226" s="14" t="str">
        <f t="shared" si="37"/>
        <v/>
      </c>
      <c r="V226" s="9"/>
      <c r="W226" s="12"/>
      <c r="X226" s="8"/>
      <c r="Y226" s="9"/>
      <c r="Z226" s="14" t="str">
        <f t="shared" si="38"/>
        <v/>
      </c>
      <c r="AA226" s="11">
        <f t="shared" ca="1" si="39"/>
        <v>0</v>
      </c>
      <c r="AB226" s="9"/>
    </row>
    <row r="227" spans="1:28" x14ac:dyDescent="0.3">
      <c r="A227" s="7" t="str">
        <f t="shared" si="30"/>
        <v/>
      </c>
      <c r="B227" s="7" t="str">
        <f t="shared" si="31"/>
        <v/>
      </c>
      <c r="C227" s="7" t="str">
        <f t="shared" si="32"/>
        <v/>
      </c>
      <c r="D227" s="7" t="str">
        <f t="shared" si="33"/>
        <v/>
      </c>
      <c r="E227" s="8"/>
      <c r="F227" s="8"/>
      <c r="G227" s="8"/>
      <c r="H227" s="8"/>
      <c r="I227" s="9"/>
      <c r="J227" s="9"/>
      <c r="K227" s="9"/>
      <c r="L227" s="11" t="str">
        <f>IF($K227="","",IFERROR(VLOOKUP($K227,Listas!$I$4:$J$11,2,FALSE),""))</f>
        <v/>
      </c>
      <c r="M227" s="9"/>
      <c r="N227" s="12"/>
      <c r="O227" s="13"/>
      <c r="P227" s="14" t="str">
        <f t="shared" si="34"/>
        <v/>
      </c>
      <c r="Q227" s="13"/>
      <c r="R227" s="14" t="str">
        <f t="shared" si="35"/>
        <v/>
      </c>
      <c r="S227" s="13"/>
      <c r="T227" s="14" t="str">
        <f t="shared" si="36"/>
        <v/>
      </c>
      <c r="U227" s="14" t="str">
        <f t="shared" si="37"/>
        <v/>
      </c>
      <c r="V227" s="9"/>
      <c r="W227" s="12"/>
      <c r="X227" s="8"/>
      <c r="Y227" s="9"/>
      <c r="Z227" s="14" t="str">
        <f t="shared" si="38"/>
        <v/>
      </c>
      <c r="AA227" s="11">
        <f t="shared" ca="1" si="39"/>
        <v>0</v>
      </c>
      <c r="AB227" s="9"/>
    </row>
    <row r="228" spans="1:28" x14ac:dyDescent="0.3">
      <c r="A228" s="7" t="str">
        <f t="shared" si="30"/>
        <v/>
      </c>
      <c r="B228" s="7" t="str">
        <f t="shared" si="31"/>
        <v/>
      </c>
      <c r="C228" s="7" t="str">
        <f t="shared" si="32"/>
        <v/>
      </c>
      <c r="D228" s="7" t="str">
        <f t="shared" si="33"/>
        <v/>
      </c>
      <c r="E228" s="8"/>
      <c r="F228" s="8"/>
      <c r="G228" s="8"/>
      <c r="H228" s="8"/>
      <c r="I228" s="9"/>
      <c r="J228" s="9"/>
      <c r="K228" s="9"/>
      <c r="L228" s="11" t="str">
        <f>IF($K228="","",IFERROR(VLOOKUP($K228,Listas!$I$4:$J$11,2,FALSE),""))</f>
        <v/>
      </c>
      <c r="M228" s="9"/>
      <c r="N228" s="12"/>
      <c r="O228" s="13"/>
      <c r="P228" s="14" t="str">
        <f t="shared" si="34"/>
        <v/>
      </c>
      <c r="Q228" s="13"/>
      <c r="R228" s="14" t="str">
        <f t="shared" si="35"/>
        <v/>
      </c>
      <c r="S228" s="13"/>
      <c r="T228" s="14" t="str">
        <f t="shared" si="36"/>
        <v/>
      </c>
      <c r="U228" s="14" t="str">
        <f t="shared" si="37"/>
        <v/>
      </c>
      <c r="V228" s="9"/>
      <c r="W228" s="12"/>
      <c r="X228" s="8"/>
      <c r="Y228" s="9"/>
      <c r="Z228" s="14" t="str">
        <f t="shared" si="38"/>
        <v/>
      </c>
      <c r="AA228" s="11">
        <f t="shared" ca="1" si="39"/>
        <v>0</v>
      </c>
      <c r="AB228" s="9"/>
    </row>
    <row r="229" spans="1:28" x14ac:dyDescent="0.3">
      <c r="A229" s="7" t="str">
        <f t="shared" si="30"/>
        <v/>
      </c>
      <c r="B229" s="7" t="str">
        <f t="shared" si="31"/>
        <v/>
      </c>
      <c r="C229" s="7" t="str">
        <f t="shared" si="32"/>
        <v/>
      </c>
      <c r="D229" s="7" t="str">
        <f t="shared" si="33"/>
        <v/>
      </c>
      <c r="E229" s="8"/>
      <c r="F229" s="8"/>
      <c r="G229" s="8"/>
      <c r="H229" s="8"/>
      <c r="I229" s="9"/>
      <c r="J229" s="9"/>
      <c r="K229" s="9"/>
      <c r="L229" s="11" t="str">
        <f>IF($K229="","",IFERROR(VLOOKUP($K229,Listas!$I$4:$J$11,2,FALSE),""))</f>
        <v/>
      </c>
      <c r="M229" s="9"/>
      <c r="N229" s="12"/>
      <c r="O229" s="13"/>
      <c r="P229" s="14" t="str">
        <f t="shared" si="34"/>
        <v/>
      </c>
      <c r="Q229" s="13"/>
      <c r="R229" s="14" t="str">
        <f t="shared" si="35"/>
        <v/>
      </c>
      <c r="S229" s="13"/>
      <c r="T229" s="14" t="str">
        <f t="shared" si="36"/>
        <v/>
      </c>
      <c r="U229" s="14" t="str">
        <f t="shared" si="37"/>
        <v/>
      </c>
      <c r="V229" s="9"/>
      <c r="W229" s="12"/>
      <c r="X229" s="8"/>
      <c r="Y229" s="9"/>
      <c r="Z229" s="14" t="str">
        <f t="shared" si="38"/>
        <v/>
      </c>
      <c r="AA229" s="11">
        <f t="shared" ca="1" si="39"/>
        <v>0</v>
      </c>
      <c r="AB229" s="9"/>
    </row>
    <row r="230" spans="1:28" x14ac:dyDescent="0.3">
      <c r="A230" s="7" t="str">
        <f t="shared" si="30"/>
        <v/>
      </c>
      <c r="B230" s="7" t="str">
        <f t="shared" si="31"/>
        <v/>
      </c>
      <c r="C230" s="7" t="str">
        <f t="shared" si="32"/>
        <v/>
      </c>
      <c r="D230" s="7" t="str">
        <f t="shared" si="33"/>
        <v/>
      </c>
      <c r="E230" s="8"/>
      <c r="F230" s="8"/>
      <c r="G230" s="8"/>
      <c r="H230" s="8"/>
      <c r="I230" s="9"/>
      <c r="J230" s="9"/>
      <c r="K230" s="9"/>
      <c r="L230" s="11" t="str">
        <f>IF($K230="","",IFERROR(VLOOKUP($K230,Listas!$I$4:$J$11,2,FALSE),""))</f>
        <v/>
      </c>
      <c r="M230" s="9"/>
      <c r="N230" s="12"/>
      <c r="O230" s="13"/>
      <c r="P230" s="14" t="str">
        <f t="shared" si="34"/>
        <v/>
      </c>
      <c r="Q230" s="13"/>
      <c r="R230" s="14" t="str">
        <f t="shared" si="35"/>
        <v/>
      </c>
      <c r="S230" s="13"/>
      <c r="T230" s="14" t="str">
        <f t="shared" si="36"/>
        <v/>
      </c>
      <c r="U230" s="14" t="str">
        <f t="shared" si="37"/>
        <v/>
      </c>
      <c r="V230" s="9"/>
      <c r="W230" s="12"/>
      <c r="X230" s="8"/>
      <c r="Y230" s="9"/>
      <c r="Z230" s="14" t="str">
        <f t="shared" si="38"/>
        <v/>
      </c>
      <c r="AA230" s="11">
        <f t="shared" ca="1" si="39"/>
        <v>0</v>
      </c>
      <c r="AB230" s="9"/>
    </row>
    <row r="231" spans="1:28" x14ac:dyDescent="0.3">
      <c r="A231" s="7" t="str">
        <f t="shared" si="30"/>
        <v/>
      </c>
      <c r="B231" s="7" t="str">
        <f t="shared" si="31"/>
        <v/>
      </c>
      <c r="C231" s="7" t="str">
        <f t="shared" si="32"/>
        <v/>
      </c>
      <c r="D231" s="7" t="str">
        <f t="shared" si="33"/>
        <v/>
      </c>
      <c r="E231" s="8"/>
      <c r="F231" s="8"/>
      <c r="G231" s="8"/>
      <c r="H231" s="8"/>
      <c r="I231" s="9"/>
      <c r="J231" s="9"/>
      <c r="K231" s="9"/>
      <c r="L231" s="11" t="str">
        <f>IF($K231="","",IFERROR(VLOOKUP($K231,Listas!$I$4:$J$11,2,FALSE),""))</f>
        <v/>
      </c>
      <c r="M231" s="9"/>
      <c r="N231" s="12"/>
      <c r="O231" s="13"/>
      <c r="P231" s="14" t="str">
        <f t="shared" si="34"/>
        <v/>
      </c>
      <c r="Q231" s="13"/>
      <c r="R231" s="14" t="str">
        <f t="shared" si="35"/>
        <v/>
      </c>
      <c r="S231" s="13"/>
      <c r="T231" s="14" t="str">
        <f t="shared" si="36"/>
        <v/>
      </c>
      <c r="U231" s="14" t="str">
        <f t="shared" si="37"/>
        <v/>
      </c>
      <c r="V231" s="9"/>
      <c r="W231" s="12"/>
      <c r="X231" s="8"/>
      <c r="Y231" s="9"/>
      <c r="Z231" s="14" t="str">
        <f t="shared" si="38"/>
        <v/>
      </c>
      <c r="AA231" s="11">
        <f t="shared" ca="1" si="39"/>
        <v>0</v>
      </c>
      <c r="AB231" s="9"/>
    </row>
    <row r="232" spans="1:28" x14ac:dyDescent="0.3">
      <c r="A232" s="7" t="str">
        <f t="shared" si="30"/>
        <v/>
      </c>
      <c r="B232" s="7" t="str">
        <f t="shared" si="31"/>
        <v/>
      </c>
      <c r="C232" s="7" t="str">
        <f t="shared" si="32"/>
        <v/>
      </c>
      <c r="D232" s="7" t="str">
        <f t="shared" si="33"/>
        <v/>
      </c>
      <c r="E232" s="8"/>
      <c r="F232" s="8"/>
      <c r="G232" s="8"/>
      <c r="H232" s="8"/>
      <c r="I232" s="9"/>
      <c r="J232" s="9"/>
      <c r="K232" s="9"/>
      <c r="L232" s="11" t="str">
        <f>IF($K232="","",IFERROR(VLOOKUP($K232,Listas!$I$4:$J$11,2,FALSE),""))</f>
        <v/>
      </c>
      <c r="M232" s="9"/>
      <c r="N232" s="12"/>
      <c r="O232" s="13"/>
      <c r="P232" s="14" t="str">
        <f t="shared" si="34"/>
        <v/>
      </c>
      <c r="Q232" s="13"/>
      <c r="R232" s="14" t="str">
        <f t="shared" si="35"/>
        <v/>
      </c>
      <c r="S232" s="13"/>
      <c r="T232" s="14" t="str">
        <f t="shared" si="36"/>
        <v/>
      </c>
      <c r="U232" s="14" t="str">
        <f t="shared" si="37"/>
        <v/>
      </c>
      <c r="V232" s="9"/>
      <c r="W232" s="12"/>
      <c r="X232" s="8"/>
      <c r="Y232" s="9"/>
      <c r="Z232" s="14" t="str">
        <f t="shared" si="38"/>
        <v/>
      </c>
      <c r="AA232" s="11">
        <f t="shared" ca="1" si="39"/>
        <v>0</v>
      </c>
      <c r="AB232" s="9"/>
    </row>
    <row r="233" spans="1:28" x14ac:dyDescent="0.3">
      <c r="A233" s="7" t="str">
        <f t="shared" si="30"/>
        <v/>
      </c>
      <c r="B233" s="7" t="str">
        <f t="shared" si="31"/>
        <v/>
      </c>
      <c r="C233" s="7" t="str">
        <f t="shared" si="32"/>
        <v/>
      </c>
      <c r="D233" s="7" t="str">
        <f t="shared" si="33"/>
        <v/>
      </c>
      <c r="E233" s="8"/>
      <c r="F233" s="8"/>
      <c r="G233" s="8"/>
      <c r="H233" s="8"/>
      <c r="I233" s="9"/>
      <c r="J233" s="9"/>
      <c r="K233" s="9"/>
      <c r="L233" s="11" t="str">
        <f>IF($K233="","",IFERROR(VLOOKUP($K233,Listas!$I$4:$J$11,2,FALSE),""))</f>
        <v/>
      </c>
      <c r="M233" s="9"/>
      <c r="N233" s="12"/>
      <c r="O233" s="13"/>
      <c r="P233" s="14" t="str">
        <f t="shared" si="34"/>
        <v/>
      </c>
      <c r="Q233" s="13"/>
      <c r="R233" s="14" t="str">
        <f t="shared" si="35"/>
        <v/>
      </c>
      <c r="S233" s="13"/>
      <c r="T233" s="14" t="str">
        <f t="shared" si="36"/>
        <v/>
      </c>
      <c r="U233" s="14" t="str">
        <f t="shared" si="37"/>
        <v/>
      </c>
      <c r="V233" s="9"/>
      <c r="W233" s="12"/>
      <c r="X233" s="8"/>
      <c r="Y233" s="9"/>
      <c r="Z233" s="14" t="str">
        <f t="shared" si="38"/>
        <v/>
      </c>
      <c r="AA233" s="11">
        <f t="shared" ca="1" si="39"/>
        <v>0</v>
      </c>
      <c r="AB233" s="9"/>
    </row>
    <row r="234" spans="1:28" x14ac:dyDescent="0.3">
      <c r="A234" s="7" t="str">
        <f t="shared" si="30"/>
        <v/>
      </c>
      <c r="B234" s="7" t="str">
        <f t="shared" si="31"/>
        <v/>
      </c>
      <c r="C234" s="7" t="str">
        <f t="shared" si="32"/>
        <v/>
      </c>
      <c r="D234" s="7" t="str">
        <f t="shared" si="33"/>
        <v/>
      </c>
      <c r="E234" s="8"/>
      <c r="F234" s="8"/>
      <c r="G234" s="8"/>
      <c r="H234" s="8"/>
      <c r="I234" s="9"/>
      <c r="J234" s="9"/>
      <c r="K234" s="9"/>
      <c r="L234" s="11" t="str">
        <f>IF($K234="","",IFERROR(VLOOKUP($K234,Listas!$I$4:$J$11,2,FALSE),""))</f>
        <v/>
      </c>
      <c r="M234" s="9"/>
      <c r="N234" s="12"/>
      <c r="O234" s="13"/>
      <c r="P234" s="14" t="str">
        <f t="shared" si="34"/>
        <v/>
      </c>
      <c r="Q234" s="13"/>
      <c r="R234" s="14" t="str">
        <f t="shared" si="35"/>
        <v/>
      </c>
      <c r="S234" s="13"/>
      <c r="T234" s="14" t="str">
        <f t="shared" si="36"/>
        <v/>
      </c>
      <c r="U234" s="14" t="str">
        <f t="shared" si="37"/>
        <v/>
      </c>
      <c r="V234" s="9"/>
      <c r="W234" s="12"/>
      <c r="X234" s="8"/>
      <c r="Y234" s="9"/>
      <c r="Z234" s="14" t="str">
        <f t="shared" si="38"/>
        <v/>
      </c>
      <c r="AA234" s="11">
        <f t="shared" ca="1" si="39"/>
        <v>0</v>
      </c>
      <c r="AB234" s="9"/>
    </row>
    <row r="235" spans="1:28" x14ac:dyDescent="0.3">
      <c r="A235" s="7" t="str">
        <f t="shared" si="30"/>
        <v/>
      </c>
      <c r="B235" s="7" t="str">
        <f t="shared" si="31"/>
        <v/>
      </c>
      <c r="C235" s="7" t="str">
        <f t="shared" si="32"/>
        <v/>
      </c>
      <c r="D235" s="7" t="str">
        <f t="shared" si="33"/>
        <v/>
      </c>
      <c r="E235" s="8"/>
      <c r="F235" s="8"/>
      <c r="G235" s="8"/>
      <c r="H235" s="8"/>
      <c r="I235" s="9"/>
      <c r="J235" s="9"/>
      <c r="K235" s="9"/>
      <c r="L235" s="11" t="str">
        <f>IF($K235="","",IFERROR(VLOOKUP($K235,Listas!$I$4:$J$11,2,FALSE),""))</f>
        <v/>
      </c>
      <c r="M235" s="9"/>
      <c r="N235" s="12"/>
      <c r="O235" s="13"/>
      <c r="P235" s="14" t="str">
        <f t="shared" si="34"/>
        <v/>
      </c>
      <c r="Q235" s="13"/>
      <c r="R235" s="14" t="str">
        <f t="shared" si="35"/>
        <v/>
      </c>
      <c r="S235" s="13"/>
      <c r="T235" s="14" t="str">
        <f t="shared" si="36"/>
        <v/>
      </c>
      <c r="U235" s="14" t="str">
        <f t="shared" si="37"/>
        <v/>
      </c>
      <c r="V235" s="9"/>
      <c r="W235" s="12"/>
      <c r="X235" s="8"/>
      <c r="Y235" s="9"/>
      <c r="Z235" s="14" t="str">
        <f t="shared" si="38"/>
        <v/>
      </c>
      <c r="AA235" s="11">
        <f t="shared" ca="1" si="39"/>
        <v>0</v>
      </c>
      <c r="AB235" s="9"/>
    </row>
    <row r="236" spans="1:28" x14ac:dyDescent="0.3">
      <c r="A236" s="7" t="str">
        <f t="shared" si="30"/>
        <v/>
      </c>
      <c r="B236" s="7" t="str">
        <f t="shared" si="31"/>
        <v/>
      </c>
      <c r="C236" s="7" t="str">
        <f t="shared" si="32"/>
        <v/>
      </c>
      <c r="D236" s="7" t="str">
        <f t="shared" si="33"/>
        <v/>
      </c>
      <c r="E236" s="8"/>
      <c r="F236" s="8"/>
      <c r="G236" s="8"/>
      <c r="H236" s="8"/>
      <c r="I236" s="9"/>
      <c r="J236" s="9"/>
      <c r="K236" s="9"/>
      <c r="L236" s="11" t="str">
        <f>IF($K236="","",IFERROR(VLOOKUP($K236,Listas!$I$4:$J$11,2,FALSE),""))</f>
        <v/>
      </c>
      <c r="M236" s="9"/>
      <c r="N236" s="12"/>
      <c r="O236" s="13"/>
      <c r="P236" s="14" t="str">
        <f t="shared" si="34"/>
        <v/>
      </c>
      <c r="Q236" s="13"/>
      <c r="R236" s="14" t="str">
        <f t="shared" si="35"/>
        <v/>
      </c>
      <c r="S236" s="13"/>
      <c r="T236" s="14" t="str">
        <f t="shared" si="36"/>
        <v/>
      </c>
      <c r="U236" s="14" t="str">
        <f t="shared" si="37"/>
        <v/>
      </c>
      <c r="V236" s="9"/>
      <c r="W236" s="12"/>
      <c r="X236" s="8"/>
      <c r="Y236" s="9"/>
      <c r="Z236" s="14" t="str">
        <f t="shared" si="38"/>
        <v/>
      </c>
      <c r="AA236" s="11">
        <f t="shared" ca="1" si="39"/>
        <v>0</v>
      </c>
      <c r="AB236" s="9"/>
    </row>
    <row r="237" spans="1:28" x14ac:dyDescent="0.3">
      <c r="A237" s="7" t="str">
        <f t="shared" si="30"/>
        <v/>
      </c>
      <c r="B237" s="7" t="str">
        <f t="shared" si="31"/>
        <v/>
      </c>
      <c r="C237" s="7" t="str">
        <f t="shared" si="32"/>
        <v/>
      </c>
      <c r="D237" s="7" t="str">
        <f t="shared" si="33"/>
        <v/>
      </c>
      <c r="E237" s="8"/>
      <c r="F237" s="8"/>
      <c r="G237" s="8"/>
      <c r="H237" s="8"/>
      <c r="I237" s="9"/>
      <c r="J237" s="9"/>
      <c r="K237" s="9"/>
      <c r="L237" s="11" t="str">
        <f>IF($K237="","",IFERROR(VLOOKUP($K237,Listas!$I$4:$J$11,2,FALSE),""))</f>
        <v/>
      </c>
      <c r="M237" s="9"/>
      <c r="N237" s="12"/>
      <c r="O237" s="13"/>
      <c r="P237" s="14" t="str">
        <f t="shared" si="34"/>
        <v/>
      </c>
      <c r="Q237" s="13"/>
      <c r="R237" s="14" t="str">
        <f t="shared" si="35"/>
        <v/>
      </c>
      <c r="S237" s="13"/>
      <c r="T237" s="14" t="str">
        <f t="shared" si="36"/>
        <v/>
      </c>
      <c r="U237" s="14" t="str">
        <f t="shared" si="37"/>
        <v/>
      </c>
      <c r="V237" s="9"/>
      <c r="W237" s="12"/>
      <c r="X237" s="8"/>
      <c r="Y237" s="9"/>
      <c r="Z237" s="14" t="str">
        <f t="shared" si="38"/>
        <v/>
      </c>
      <c r="AA237" s="11">
        <f t="shared" ca="1" si="39"/>
        <v>0</v>
      </c>
      <c r="AB237" s="9"/>
    </row>
    <row r="238" spans="1:28" x14ac:dyDescent="0.3">
      <c r="A238" s="7" t="str">
        <f t="shared" si="30"/>
        <v/>
      </c>
      <c r="B238" s="7" t="str">
        <f t="shared" si="31"/>
        <v/>
      </c>
      <c r="C238" s="7" t="str">
        <f t="shared" si="32"/>
        <v/>
      </c>
      <c r="D238" s="7" t="str">
        <f t="shared" si="33"/>
        <v/>
      </c>
      <c r="E238" s="8"/>
      <c r="F238" s="8"/>
      <c r="G238" s="8"/>
      <c r="H238" s="8"/>
      <c r="I238" s="9"/>
      <c r="J238" s="9"/>
      <c r="K238" s="9"/>
      <c r="L238" s="11" t="str">
        <f>IF($K238="","",IFERROR(VLOOKUP($K238,Listas!$I$4:$J$11,2,FALSE),""))</f>
        <v/>
      </c>
      <c r="M238" s="9"/>
      <c r="N238" s="12"/>
      <c r="O238" s="13"/>
      <c r="P238" s="14" t="str">
        <f t="shared" si="34"/>
        <v/>
      </c>
      <c r="Q238" s="13"/>
      <c r="R238" s="14" t="str">
        <f t="shared" si="35"/>
        <v/>
      </c>
      <c r="S238" s="13"/>
      <c r="T238" s="14" t="str">
        <f t="shared" si="36"/>
        <v/>
      </c>
      <c r="U238" s="14" t="str">
        <f t="shared" si="37"/>
        <v/>
      </c>
      <c r="V238" s="9"/>
      <c r="W238" s="12"/>
      <c r="X238" s="8"/>
      <c r="Y238" s="9"/>
      <c r="Z238" s="14" t="str">
        <f t="shared" si="38"/>
        <v/>
      </c>
      <c r="AA238" s="11">
        <f t="shared" ca="1" si="39"/>
        <v>0</v>
      </c>
      <c r="AB238" s="9"/>
    </row>
    <row r="239" spans="1:28" x14ac:dyDescent="0.3">
      <c r="A239" s="7" t="str">
        <f t="shared" si="30"/>
        <v/>
      </c>
      <c r="B239" s="7" t="str">
        <f t="shared" si="31"/>
        <v/>
      </c>
      <c r="C239" s="7" t="str">
        <f t="shared" si="32"/>
        <v/>
      </c>
      <c r="D239" s="7" t="str">
        <f t="shared" si="33"/>
        <v/>
      </c>
      <c r="E239" s="8"/>
      <c r="F239" s="8"/>
      <c r="G239" s="8"/>
      <c r="H239" s="8"/>
      <c r="I239" s="9"/>
      <c r="J239" s="9"/>
      <c r="K239" s="9"/>
      <c r="L239" s="11" t="str">
        <f>IF($K239="","",IFERROR(VLOOKUP($K239,Listas!$I$4:$J$11,2,FALSE),""))</f>
        <v/>
      </c>
      <c r="M239" s="9"/>
      <c r="N239" s="12"/>
      <c r="O239" s="13"/>
      <c r="P239" s="14" t="str">
        <f t="shared" si="34"/>
        <v/>
      </c>
      <c r="Q239" s="13"/>
      <c r="R239" s="14" t="str">
        <f t="shared" si="35"/>
        <v/>
      </c>
      <c r="S239" s="13"/>
      <c r="T239" s="14" t="str">
        <f t="shared" si="36"/>
        <v/>
      </c>
      <c r="U239" s="14" t="str">
        <f t="shared" si="37"/>
        <v/>
      </c>
      <c r="V239" s="9"/>
      <c r="W239" s="12"/>
      <c r="X239" s="8"/>
      <c r="Y239" s="9"/>
      <c r="Z239" s="14" t="str">
        <f t="shared" si="38"/>
        <v/>
      </c>
      <c r="AA239" s="11">
        <f t="shared" ca="1" si="39"/>
        <v>0</v>
      </c>
      <c r="AB239" s="9"/>
    </row>
    <row r="240" spans="1:28" x14ac:dyDescent="0.3">
      <c r="A240" s="7" t="str">
        <f t="shared" si="30"/>
        <v/>
      </c>
      <c r="B240" s="7" t="str">
        <f t="shared" si="31"/>
        <v/>
      </c>
      <c r="C240" s="7" t="str">
        <f t="shared" si="32"/>
        <v/>
      </c>
      <c r="D240" s="7" t="str">
        <f t="shared" si="33"/>
        <v/>
      </c>
      <c r="E240" s="8"/>
      <c r="F240" s="8"/>
      <c r="G240" s="8"/>
      <c r="H240" s="8"/>
      <c r="I240" s="9"/>
      <c r="J240" s="9"/>
      <c r="K240" s="9"/>
      <c r="L240" s="11" t="str">
        <f>IF($K240="","",IFERROR(VLOOKUP($K240,Listas!$I$4:$J$11,2,FALSE),""))</f>
        <v/>
      </c>
      <c r="M240" s="9"/>
      <c r="N240" s="12"/>
      <c r="O240" s="13"/>
      <c r="P240" s="14" t="str">
        <f t="shared" si="34"/>
        <v/>
      </c>
      <c r="Q240" s="13"/>
      <c r="R240" s="14" t="str">
        <f t="shared" si="35"/>
        <v/>
      </c>
      <c r="S240" s="13"/>
      <c r="T240" s="14" t="str">
        <f t="shared" si="36"/>
        <v/>
      </c>
      <c r="U240" s="14" t="str">
        <f t="shared" si="37"/>
        <v/>
      </c>
      <c r="V240" s="9"/>
      <c r="W240" s="12"/>
      <c r="X240" s="8"/>
      <c r="Y240" s="9"/>
      <c r="Z240" s="14" t="str">
        <f t="shared" si="38"/>
        <v/>
      </c>
      <c r="AA240" s="11">
        <f t="shared" ca="1" si="39"/>
        <v>0</v>
      </c>
      <c r="AB240" s="9"/>
    </row>
    <row r="241" spans="1:28" x14ac:dyDescent="0.3">
      <c r="A241" s="7" t="str">
        <f t="shared" si="30"/>
        <v/>
      </c>
      <c r="B241" s="7" t="str">
        <f t="shared" si="31"/>
        <v/>
      </c>
      <c r="C241" s="7" t="str">
        <f t="shared" si="32"/>
        <v/>
      </c>
      <c r="D241" s="7" t="str">
        <f t="shared" si="33"/>
        <v/>
      </c>
      <c r="E241" s="8"/>
      <c r="F241" s="8"/>
      <c r="G241" s="8"/>
      <c r="H241" s="8"/>
      <c r="I241" s="9"/>
      <c r="J241" s="9"/>
      <c r="K241" s="9"/>
      <c r="L241" s="11" t="str">
        <f>IF($K241="","",IFERROR(VLOOKUP($K241,Listas!$I$4:$J$11,2,FALSE),""))</f>
        <v/>
      </c>
      <c r="M241" s="9"/>
      <c r="N241" s="12"/>
      <c r="O241" s="13"/>
      <c r="P241" s="14" t="str">
        <f t="shared" si="34"/>
        <v/>
      </c>
      <c r="Q241" s="13"/>
      <c r="R241" s="14" t="str">
        <f t="shared" si="35"/>
        <v/>
      </c>
      <c r="S241" s="13"/>
      <c r="T241" s="14" t="str">
        <f t="shared" si="36"/>
        <v/>
      </c>
      <c r="U241" s="14" t="str">
        <f t="shared" si="37"/>
        <v/>
      </c>
      <c r="V241" s="9"/>
      <c r="W241" s="12"/>
      <c r="X241" s="8"/>
      <c r="Y241" s="9"/>
      <c r="Z241" s="14" t="str">
        <f t="shared" si="38"/>
        <v/>
      </c>
      <c r="AA241" s="11">
        <f t="shared" ca="1" si="39"/>
        <v>0</v>
      </c>
      <c r="AB241" s="9"/>
    </row>
    <row r="242" spans="1:28" x14ac:dyDescent="0.3">
      <c r="A242" s="7" t="str">
        <f t="shared" si="30"/>
        <v/>
      </c>
      <c r="B242" s="7" t="str">
        <f t="shared" si="31"/>
        <v/>
      </c>
      <c r="C242" s="7" t="str">
        <f t="shared" si="32"/>
        <v/>
      </c>
      <c r="D242" s="7" t="str">
        <f t="shared" si="33"/>
        <v/>
      </c>
      <c r="E242" s="8"/>
      <c r="F242" s="8"/>
      <c r="G242" s="8"/>
      <c r="H242" s="8"/>
      <c r="I242" s="9"/>
      <c r="J242" s="9"/>
      <c r="K242" s="9"/>
      <c r="L242" s="11" t="str">
        <f>IF($K242="","",IFERROR(VLOOKUP($K242,Listas!$I$4:$J$11,2,FALSE),""))</f>
        <v/>
      </c>
      <c r="M242" s="9"/>
      <c r="N242" s="12"/>
      <c r="O242" s="13"/>
      <c r="P242" s="14" t="str">
        <f t="shared" si="34"/>
        <v/>
      </c>
      <c r="Q242" s="13"/>
      <c r="R242" s="14" t="str">
        <f t="shared" si="35"/>
        <v/>
      </c>
      <c r="S242" s="13"/>
      <c r="T242" s="14" t="str">
        <f t="shared" si="36"/>
        <v/>
      </c>
      <c r="U242" s="14" t="str">
        <f t="shared" si="37"/>
        <v/>
      </c>
      <c r="V242" s="9"/>
      <c r="W242" s="12"/>
      <c r="X242" s="8"/>
      <c r="Y242" s="9"/>
      <c r="Z242" s="14" t="str">
        <f t="shared" si="38"/>
        <v/>
      </c>
      <c r="AA242" s="11">
        <f t="shared" ca="1" si="39"/>
        <v>0</v>
      </c>
      <c r="AB242" s="9"/>
    </row>
    <row r="243" spans="1:28" x14ac:dyDescent="0.3">
      <c r="A243" s="7" t="str">
        <f t="shared" si="30"/>
        <v/>
      </c>
      <c r="B243" s="7" t="str">
        <f t="shared" si="31"/>
        <v/>
      </c>
      <c r="C243" s="7" t="str">
        <f t="shared" si="32"/>
        <v/>
      </c>
      <c r="D243" s="7" t="str">
        <f t="shared" si="33"/>
        <v/>
      </c>
      <c r="E243" s="8"/>
      <c r="F243" s="8"/>
      <c r="G243" s="8"/>
      <c r="H243" s="8"/>
      <c r="I243" s="9"/>
      <c r="J243" s="9"/>
      <c r="K243" s="9"/>
      <c r="L243" s="11" t="str">
        <f>IF($K243="","",IFERROR(VLOOKUP($K243,Listas!$I$4:$J$11,2,FALSE),""))</f>
        <v/>
      </c>
      <c r="M243" s="9"/>
      <c r="N243" s="12"/>
      <c r="O243" s="13"/>
      <c r="P243" s="14" t="str">
        <f t="shared" si="34"/>
        <v/>
      </c>
      <c r="Q243" s="13"/>
      <c r="R243" s="14" t="str">
        <f t="shared" si="35"/>
        <v/>
      </c>
      <c r="S243" s="13"/>
      <c r="T243" s="14" t="str">
        <f t="shared" si="36"/>
        <v/>
      </c>
      <c r="U243" s="14" t="str">
        <f t="shared" si="37"/>
        <v/>
      </c>
      <c r="V243" s="9"/>
      <c r="W243" s="12"/>
      <c r="X243" s="8"/>
      <c r="Y243" s="9"/>
      <c r="Z243" s="14" t="str">
        <f t="shared" si="38"/>
        <v/>
      </c>
      <c r="AA243" s="11">
        <f t="shared" ca="1" si="39"/>
        <v>0</v>
      </c>
      <c r="AB243" s="9"/>
    </row>
    <row r="244" spans="1:28" x14ac:dyDescent="0.3">
      <c r="A244" s="7" t="str">
        <f t="shared" si="30"/>
        <v/>
      </c>
      <c r="B244" s="7" t="str">
        <f t="shared" si="31"/>
        <v/>
      </c>
      <c r="C244" s="7" t="str">
        <f t="shared" si="32"/>
        <v/>
      </c>
      <c r="D244" s="7" t="str">
        <f t="shared" si="33"/>
        <v/>
      </c>
      <c r="E244" s="8"/>
      <c r="F244" s="8"/>
      <c r="G244" s="8"/>
      <c r="H244" s="8"/>
      <c r="I244" s="9"/>
      <c r="J244" s="9"/>
      <c r="K244" s="9"/>
      <c r="L244" s="11" t="str">
        <f>IF($K244="","",IFERROR(VLOOKUP($K244,Listas!$I$4:$J$11,2,FALSE),""))</f>
        <v/>
      </c>
      <c r="M244" s="9"/>
      <c r="N244" s="12"/>
      <c r="O244" s="13"/>
      <c r="P244" s="14" t="str">
        <f t="shared" si="34"/>
        <v/>
      </c>
      <c r="Q244" s="13"/>
      <c r="R244" s="14" t="str">
        <f t="shared" si="35"/>
        <v/>
      </c>
      <c r="S244" s="13"/>
      <c r="T244" s="14" t="str">
        <f t="shared" si="36"/>
        <v/>
      </c>
      <c r="U244" s="14" t="str">
        <f t="shared" si="37"/>
        <v/>
      </c>
      <c r="V244" s="9"/>
      <c r="W244" s="12"/>
      <c r="X244" s="8"/>
      <c r="Y244" s="9"/>
      <c r="Z244" s="14" t="str">
        <f t="shared" si="38"/>
        <v/>
      </c>
      <c r="AA244" s="11">
        <f t="shared" ca="1" si="39"/>
        <v>0</v>
      </c>
      <c r="AB244" s="9"/>
    </row>
    <row r="245" spans="1:28" x14ac:dyDescent="0.3">
      <c r="A245" s="7" t="str">
        <f t="shared" si="30"/>
        <v/>
      </c>
      <c r="B245" s="7" t="str">
        <f t="shared" si="31"/>
        <v/>
      </c>
      <c r="C245" s="7" t="str">
        <f t="shared" si="32"/>
        <v/>
      </c>
      <c r="D245" s="7" t="str">
        <f t="shared" si="33"/>
        <v/>
      </c>
      <c r="E245" s="8"/>
      <c r="F245" s="8"/>
      <c r="G245" s="8"/>
      <c r="H245" s="8"/>
      <c r="I245" s="9"/>
      <c r="J245" s="9"/>
      <c r="K245" s="9"/>
      <c r="L245" s="11" t="str">
        <f>IF($K245="","",IFERROR(VLOOKUP($K245,Listas!$I$4:$J$11,2,FALSE),""))</f>
        <v/>
      </c>
      <c r="M245" s="9"/>
      <c r="N245" s="12"/>
      <c r="O245" s="13"/>
      <c r="P245" s="14" t="str">
        <f t="shared" si="34"/>
        <v/>
      </c>
      <c r="Q245" s="13"/>
      <c r="R245" s="14" t="str">
        <f t="shared" si="35"/>
        <v/>
      </c>
      <c r="S245" s="13"/>
      <c r="T245" s="14" t="str">
        <f t="shared" si="36"/>
        <v/>
      </c>
      <c r="U245" s="14" t="str">
        <f t="shared" si="37"/>
        <v/>
      </c>
      <c r="V245" s="9"/>
      <c r="W245" s="12"/>
      <c r="X245" s="8"/>
      <c r="Y245" s="9"/>
      <c r="Z245" s="14" t="str">
        <f t="shared" si="38"/>
        <v/>
      </c>
      <c r="AA245" s="11">
        <f t="shared" ca="1" si="39"/>
        <v>0</v>
      </c>
      <c r="AB245" s="9"/>
    </row>
    <row r="246" spans="1:28" x14ac:dyDescent="0.3">
      <c r="A246" s="7" t="str">
        <f t="shared" si="30"/>
        <v/>
      </c>
      <c r="B246" s="7" t="str">
        <f t="shared" si="31"/>
        <v/>
      </c>
      <c r="C246" s="7" t="str">
        <f t="shared" si="32"/>
        <v/>
      </c>
      <c r="D246" s="7" t="str">
        <f t="shared" si="33"/>
        <v/>
      </c>
      <c r="E246" s="8"/>
      <c r="F246" s="8"/>
      <c r="G246" s="8"/>
      <c r="H246" s="8"/>
      <c r="I246" s="9"/>
      <c r="J246" s="9"/>
      <c r="K246" s="9"/>
      <c r="L246" s="11" t="str">
        <f>IF($K246="","",IFERROR(VLOOKUP($K246,Listas!$I$4:$J$11,2,FALSE),""))</f>
        <v/>
      </c>
      <c r="M246" s="9"/>
      <c r="N246" s="12"/>
      <c r="O246" s="13"/>
      <c r="P246" s="14" t="str">
        <f t="shared" si="34"/>
        <v/>
      </c>
      <c r="Q246" s="13"/>
      <c r="R246" s="14" t="str">
        <f t="shared" si="35"/>
        <v/>
      </c>
      <c r="S246" s="13"/>
      <c r="T246" s="14" t="str">
        <f t="shared" si="36"/>
        <v/>
      </c>
      <c r="U246" s="14" t="str">
        <f t="shared" si="37"/>
        <v/>
      </c>
      <c r="V246" s="9"/>
      <c r="W246" s="12"/>
      <c r="X246" s="8"/>
      <c r="Y246" s="9"/>
      <c r="Z246" s="14" t="str">
        <f t="shared" si="38"/>
        <v/>
      </c>
      <c r="AA246" s="11">
        <f t="shared" ca="1" si="39"/>
        <v>0</v>
      </c>
      <c r="AB246" s="9"/>
    </row>
    <row r="247" spans="1:28" x14ac:dyDescent="0.3">
      <c r="A247" s="7" t="str">
        <f t="shared" si="30"/>
        <v/>
      </c>
      <c r="B247" s="7" t="str">
        <f t="shared" si="31"/>
        <v/>
      </c>
      <c r="C247" s="7" t="str">
        <f t="shared" si="32"/>
        <v/>
      </c>
      <c r="D247" s="7" t="str">
        <f t="shared" si="33"/>
        <v/>
      </c>
      <c r="E247" s="8"/>
      <c r="F247" s="8"/>
      <c r="G247" s="8"/>
      <c r="H247" s="8"/>
      <c r="I247" s="9"/>
      <c r="J247" s="9"/>
      <c r="K247" s="9"/>
      <c r="L247" s="11" t="str">
        <f>IF($K247="","",IFERROR(VLOOKUP($K247,Listas!$I$4:$J$11,2,FALSE),""))</f>
        <v/>
      </c>
      <c r="M247" s="9"/>
      <c r="N247" s="12"/>
      <c r="O247" s="13"/>
      <c r="P247" s="14" t="str">
        <f t="shared" si="34"/>
        <v/>
      </c>
      <c r="Q247" s="13"/>
      <c r="R247" s="14" t="str">
        <f t="shared" si="35"/>
        <v/>
      </c>
      <c r="S247" s="13"/>
      <c r="T247" s="14" t="str">
        <f t="shared" si="36"/>
        <v/>
      </c>
      <c r="U247" s="14" t="str">
        <f t="shared" si="37"/>
        <v/>
      </c>
      <c r="V247" s="9"/>
      <c r="W247" s="12"/>
      <c r="X247" s="8"/>
      <c r="Y247" s="9"/>
      <c r="Z247" s="14" t="str">
        <f t="shared" si="38"/>
        <v/>
      </c>
      <c r="AA247" s="11">
        <f t="shared" ca="1" si="39"/>
        <v>0</v>
      </c>
      <c r="AB247" s="9"/>
    </row>
    <row r="248" spans="1:28" x14ac:dyDescent="0.3">
      <c r="A248" s="7" t="str">
        <f t="shared" si="30"/>
        <v/>
      </c>
      <c r="B248" s="7" t="str">
        <f t="shared" si="31"/>
        <v/>
      </c>
      <c r="C248" s="7" t="str">
        <f t="shared" si="32"/>
        <v/>
      </c>
      <c r="D248" s="7" t="str">
        <f t="shared" si="33"/>
        <v/>
      </c>
      <c r="E248" s="8"/>
      <c r="F248" s="8"/>
      <c r="G248" s="8"/>
      <c r="H248" s="8"/>
      <c r="I248" s="9"/>
      <c r="J248" s="9"/>
      <c r="K248" s="9"/>
      <c r="L248" s="11" t="str">
        <f>IF($K248="","",IFERROR(VLOOKUP($K248,Listas!$I$4:$J$11,2,FALSE),""))</f>
        <v/>
      </c>
      <c r="M248" s="9"/>
      <c r="N248" s="12"/>
      <c r="O248" s="13"/>
      <c r="P248" s="14" t="str">
        <f t="shared" si="34"/>
        <v/>
      </c>
      <c r="Q248" s="13"/>
      <c r="R248" s="14" t="str">
        <f t="shared" si="35"/>
        <v/>
      </c>
      <c r="S248" s="13"/>
      <c r="T248" s="14" t="str">
        <f t="shared" si="36"/>
        <v/>
      </c>
      <c r="U248" s="14" t="str">
        <f t="shared" si="37"/>
        <v/>
      </c>
      <c r="V248" s="9"/>
      <c r="W248" s="12"/>
      <c r="X248" s="8"/>
      <c r="Y248" s="9"/>
      <c r="Z248" s="14" t="str">
        <f t="shared" si="38"/>
        <v/>
      </c>
      <c r="AA248" s="11">
        <f t="shared" ca="1" si="39"/>
        <v>0</v>
      </c>
      <c r="AB248" s="9"/>
    </row>
    <row r="249" spans="1:28" x14ac:dyDescent="0.3">
      <c r="A249" s="7" t="str">
        <f t="shared" si="30"/>
        <v/>
      </c>
      <c r="B249" s="7" t="str">
        <f t="shared" si="31"/>
        <v/>
      </c>
      <c r="C249" s="7" t="str">
        <f t="shared" si="32"/>
        <v/>
      </c>
      <c r="D249" s="7" t="str">
        <f t="shared" si="33"/>
        <v/>
      </c>
      <c r="E249" s="8"/>
      <c r="F249" s="8"/>
      <c r="G249" s="8"/>
      <c r="H249" s="8"/>
      <c r="I249" s="9"/>
      <c r="J249" s="9"/>
      <c r="K249" s="9"/>
      <c r="L249" s="11" t="str">
        <f>IF($K249="","",IFERROR(VLOOKUP($K249,Listas!$I$4:$J$11,2,FALSE),""))</f>
        <v/>
      </c>
      <c r="M249" s="9"/>
      <c r="N249" s="12"/>
      <c r="O249" s="13"/>
      <c r="P249" s="14" t="str">
        <f t="shared" si="34"/>
        <v/>
      </c>
      <c r="Q249" s="13"/>
      <c r="R249" s="14" t="str">
        <f t="shared" si="35"/>
        <v/>
      </c>
      <c r="S249" s="13"/>
      <c r="T249" s="14" t="str">
        <f t="shared" si="36"/>
        <v/>
      </c>
      <c r="U249" s="14" t="str">
        <f t="shared" si="37"/>
        <v/>
      </c>
      <c r="V249" s="9"/>
      <c r="W249" s="12"/>
      <c r="X249" s="8"/>
      <c r="Y249" s="9"/>
      <c r="Z249" s="14" t="str">
        <f t="shared" si="38"/>
        <v/>
      </c>
      <c r="AA249" s="11">
        <f t="shared" ca="1" si="39"/>
        <v>0</v>
      </c>
      <c r="AB249" s="9"/>
    </row>
    <row r="250" spans="1:28" x14ac:dyDescent="0.3">
      <c r="A250" s="7" t="str">
        <f t="shared" si="30"/>
        <v/>
      </c>
      <c r="B250" s="7" t="str">
        <f t="shared" si="31"/>
        <v/>
      </c>
      <c r="C250" s="7" t="str">
        <f t="shared" si="32"/>
        <v/>
      </c>
      <c r="D250" s="7" t="str">
        <f t="shared" si="33"/>
        <v/>
      </c>
      <c r="E250" s="8"/>
      <c r="F250" s="8"/>
      <c r="G250" s="8"/>
      <c r="H250" s="8"/>
      <c r="I250" s="9"/>
      <c r="J250" s="9"/>
      <c r="K250" s="9"/>
      <c r="L250" s="11" t="str">
        <f>IF($K250="","",IFERROR(VLOOKUP($K250,Listas!$I$4:$J$11,2,FALSE),""))</f>
        <v/>
      </c>
      <c r="M250" s="9"/>
      <c r="N250" s="12"/>
      <c r="O250" s="13"/>
      <c r="P250" s="14" t="str">
        <f t="shared" si="34"/>
        <v/>
      </c>
      <c r="Q250" s="13"/>
      <c r="R250" s="14" t="str">
        <f t="shared" si="35"/>
        <v/>
      </c>
      <c r="S250" s="13"/>
      <c r="T250" s="14" t="str">
        <f t="shared" si="36"/>
        <v/>
      </c>
      <c r="U250" s="14" t="str">
        <f t="shared" si="37"/>
        <v/>
      </c>
      <c r="V250" s="9"/>
      <c r="W250" s="12"/>
      <c r="X250" s="8"/>
      <c r="Y250" s="9"/>
      <c r="Z250" s="14" t="str">
        <f t="shared" si="38"/>
        <v/>
      </c>
      <c r="AA250" s="11">
        <f t="shared" ca="1" si="39"/>
        <v>0</v>
      </c>
      <c r="AB250" s="9"/>
    </row>
    <row r="251" spans="1:28" x14ac:dyDescent="0.3">
      <c r="A251" s="7" t="str">
        <f t="shared" si="30"/>
        <v/>
      </c>
      <c r="B251" s="7" t="str">
        <f t="shared" si="31"/>
        <v/>
      </c>
      <c r="C251" s="7" t="str">
        <f t="shared" si="32"/>
        <v/>
      </c>
      <c r="D251" s="7" t="str">
        <f t="shared" si="33"/>
        <v/>
      </c>
      <c r="E251" s="8"/>
      <c r="F251" s="8"/>
      <c r="G251" s="8"/>
      <c r="H251" s="8"/>
      <c r="I251" s="9"/>
      <c r="J251" s="9"/>
      <c r="K251" s="9"/>
      <c r="L251" s="11" t="str">
        <f>IF($K251="","",IFERROR(VLOOKUP($K251,Listas!$I$4:$J$11,2,FALSE),""))</f>
        <v/>
      </c>
      <c r="M251" s="9"/>
      <c r="N251" s="12"/>
      <c r="O251" s="13"/>
      <c r="P251" s="14" t="str">
        <f t="shared" si="34"/>
        <v/>
      </c>
      <c r="Q251" s="13"/>
      <c r="R251" s="14" t="str">
        <f t="shared" si="35"/>
        <v/>
      </c>
      <c r="S251" s="13"/>
      <c r="T251" s="14" t="str">
        <f t="shared" si="36"/>
        <v/>
      </c>
      <c r="U251" s="14" t="str">
        <f t="shared" si="37"/>
        <v/>
      </c>
      <c r="V251" s="9"/>
      <c r="W251" s="12"/>
      <c r="X251" s="8"/>
      <c r="Y251" s="9"/>
      <c r="Z251" s="14" t="str">
        <f t="shared" si="38"/>
        <v/>
      </c>
      <c r="AA251" s="11">
        <f t="shared" ca="1" si="39"/>
        <v>0</v>
      </c>
      <c r="AB251" s="9"/>
    </row>
    <row r="252" spans="1:28" x14ac:dyDescent="0.3">
      <c r="A252" s="7" t="str">
        <f t="shared" si="30"/>
        <v/>
      </c>
      <c r="B252" s="7" t="str">
        <f t="shared" si="31"/>
        <v/>
      </c>
      <c r="C252" s="7" t="str">
        <f t="shared" si="32"/>
        <v/>
      </c>
      <c r="D252" s="7" t="str">
        <f t="shared" si="33"/>
        <v/>
      </c>
      <c r="E252" s="8"/>
      <c r="F252" s="8"/>
      <c r="G252" s="8"/>
      <c r="H252" s="8"/>
      <c r="I252" s="9"/>
      <c r="J252" s="9"/>
      <c r="K252" s="9"/>
      <c r="L252" s="11" t="str">
        <f>IF($K252="","",IFERROR(VLOOKUP($K252,Listas!$I$4:$J$11,2,FALSE),""))</f>
        <v/>
      </c>
      <c r="M252" s="9"/>
      <c r="N252" s="12"/>
      <c r="O252" s="13"/>
      <c r="P252" s="14" t="str">
        <f t="shared" si="34"/>
        <v/>
      </c>
      <c r="Q252" s="13"/>
      <c r="R252" s="14" t="str">
        <f t="shared" si="35"/>
        <v/>
      </c>
      <c r="S252" s="13"/>
      <c r="T252" s="14" t="str">
        <f t="shared" si="36"/>
        <v/>
      </c>
      <c r="U252" s="14" t="str">
        <f t="shared" si="37"/>
        <v/>
      </c>
      <c r="V252" s="9"/>
      <c r="W252" s="12"/>
      <c r="X252" s="8"/>
      <c r="Y252" s="9"/>
      <c r="Z252" s="14" t="str">
        <f t="shared" si="38"/>
        <v/>
      </c>
      <c r="AA252" s="11">
        <f t="shared" ca="1" si="39"/>
        <v>0</v>
      </c>
      <c r="AB252" s="9"/>
    </row>
    <row r="253" spans="1:28" x14ac:dyDescent="0.3">
      <c r="A253" s="7" t="str">
        <f t="shared" si="30"/>
        <v/>
      </c>
      <c r="B253" s="7" t="str">
        <f t="shared" si="31"/>
        <v/>
      </c>
      <c r="C253" s="7" t="str">
        <f t="shared" si="32"/>
        <v/>
      </c>
      <c r="D253" s="7" t="str">
        <f t="shared" si="33"/>
        <v/>
      </c>
      <c r="E253" s="8"/>
      <c r="F253" s="8"/>
      <c r="G253" s="8"/>
      <c r="H253" s="8"/>
      <c r="I253" s="9"/>
      <c r="J253" s="9"/>
      <c r="K253" s="9"/>
      <c r="L253" s="11" t="str">
        <f>IF($K253="","",IFERROR(VLOOKUP($K253,Listas!$I$4:$J$11,2,FALSE),""))</f>
        <v/>
      </c>
      <c r="M253" s="9"/>
      <c r="N253" s="12"/>
      <c r="O253" s="13"/>
      <c r="P253" s="14" t="str">
        <f t="shared" si="34"/>
        <v/>
      </c>
      <c r="Q253" s="13"/>
      <c r="R253" s="14" t="str">
        <f t="shared" si="35"/>
        <v/>
      </c>
      <c r="S253" s="13"/>
      <c r="T253" s="14" t="str">
        <f t="shared" si="36"/>
        <v/>
      </c>
      <c r="U253" s="14" t="str">
        <f t="shared" si="37"/>
        <v/>
      </c>
      <c r="V253" s="9"/>
      <c r="W253" s="12"/>
      <c r="X253" s="8"/>
      <c r="Y253" s="9"/>
      <c r="Z253" s="14" t="str">
        <f t="shared" si="38"/>
        <v/>
      </c>
      <c r="AA253" s="11">
        <f t="shared" ca="1" si="39"/>
        <v>0</v>
      </c>
      <c r="AB253" s="9"/>
    </row>
    <row r="254" spans="1:28" x14ac:dyDescent="0.3">
      <c r="A254" s="7" t="str">
        <f t="shared" si="30"/>
        <v/>
      </c>
      <c r="B254" s="7" t="str">
        <f t="shared" si="31"/>
        <v/>
      </c>
      <c r="C254" s="7" t="str">
        <f t="shared" si="32"/>
        <v/>
      </c>
      <c r="D254" s="7" t="str">
        <f t="shared" si="33"/>
        <v/>
      </c>
      <c r="E254" s="8"/>
      <c r="F254" s="8"/>
      <c r="G254" s="8"/>
      <c r="H254" s="8"/>
      <c r="I254" s="9"/>
      <c r="J254" s="9"/>
      <c r="K254" s="9"/>
      <c r="L254" s="11" t="str">
        <f>IF($K254="","",IFERROR(VLOOKUP($K254,Listas!$I$4:$J$11,2,FALSE),""))</f>
        <v/>
      </c>
      <c r="M254" s="9"/>
      <c r="N254" s="12"/>
      <c r="O254" s="13"/>
      <c r="P254" s="14" t="str">
        <f t="shared" si="34"/>
        <v/>
      </c>
      <c r="Q254" s="13"/>
      <c r="R254" s="14" t="str">
        <f t="shared" si="35"/>
        <v/>
      </c>
      <c r="S254" s="13"/>
      <c r="T254" s="14" t="str">
        <f t="shared" si="36"/>
        <v/>
      </c>
      <c r="U254" s="14" t="str">
        <f t="shared" si="37"/>
        <v/>
      </c>
      <c r="V254" s="9"/>
      <c r="W254" s="12"/>
      <c r="X254" s="8"/>
      <c r="Y254" s="9"/>
      <c r="Z254" s="14" t="str">
        <f t="shared" si="38"/>
        <v/>
      </c>
      <c r="AA254" s="11">
        <f t="shared" ca="1" si="39"/>
        <v>0</v>
      </c>
      <c r="AB254" s="9"/>
    </row>
    <row r="255" spans="1:28" x14ac:dyDescent="0.3">
      <c r="A255" s="7" t="str">
        <f t="shared" si="30"/>
        <v/>
      </c>
      <c r="B255" s="7" t="str">
        <f t="shared" si="31"/>
        <v/>
      </c>
      <c r="C255" s="7" t="str">
        <f t="shared" si="32"/>
        <v/>
      </c>
      <c r="D255" s="7" t="str">
        <f t="shared" si="33"/>
        <v/>
      </c>
      <c r="E255" s="8"/>
      <c r="F255" s="8"/>
      <c r="G255" s="8"/>
      <c r="H255" s="8"/>
      <c r="I255" s="9"/>
      <c r="J255" s="9"/>
      <c r="K255" s="9"/>
      <c r="L255" s="11" t="str">
        <f>IF($K255="","",IFERROR(VLOOKUP($K255,Listas!$I$4:$J$11,2,FALSE),""))</f>
        <v/>
      </c>
      <c r="M255" s="9"/>
      <c r="N255" s="12"/>
      <c r="O255" s="13"/>
      <c r="P255" s="14" t="str">
        <f t="shared" si="34"/>
        <v/>
      </c>
      <c r="Q255" s="13"/>
      <c r="R255" s="14" t="str">
        <f t="shared" si="35"/>
        <v/>
      </c>
      <c r="S255" s="13"/>
      <c r="T255" s="14" t="str">
        <f t="shared" si="36"/>
        <v/>
      </c>
      <c r="U255" s="14" t="str">
        <f t="shared" si="37"/>
        <v/>
      </c>
      <c r="V255" s="9"/>
      <c r="W255" s="12"/>
      <c r="X255" s="8"/>
      <c r="Y255" s="9"/>
      <c r="Z255" s="14" t="str">
        <f t="shared" si="38"/>
        <v/>
      </c>
      <c r="AA255" s="11">
        <f t="shared" ca="1" si="39"/>
        <v>0</v>
      </c>
      <c r="AB255" s="9"/>
    </row>
    <row r="256" spans="1:28" x14ac:dyDescent="0.3">
      <c r="A256" s="7" t="str">
        <f t="shared" si="30"/>
        <v/>
      </c>
      <c r="B256" s="7" t="str">
        <f t="shared" si="31"/>
        <v/>
      </c>
      <c r="C256" s="7" t="str">
        <f t="shared" si="32"/>
        <v/>
      </c>
      <c r="D256" s="7" t="str">
        <f t="shared" si="33"/>
        <v/>
      </c>
      <c r="E256" s="8"/>
      <c r="F256" s="8"/>
      <c r="G256" s="8"/>
      <c r="H256" s="8"/>
      <c r="I256" s="9"/>
      <c r="J256" s="9"/>
      <c r="K256" s="9"/>
      <c r="L256" s="11" t="str">
        <f>IF($K256="","",IFERROR(VLOOKUP($K256,Listas!$I$4:$J$11,2,FALSE),""))</f>
        <v/>
      </c>
      <c r="M256" s="9"/>
      <c r="N256" s="12"/>
      <c r="O256" s="13"/>
      <c r="P256" s="14" t="str">
        <f t="shared" si="34"/>
        <v/>
      </c>
      <c r="Q256" s="13"/>
      <c r="R256" s="14" t="str">
        <f t="shared" si="35"/>
        <v/>
      </c>
      <c r="S256" s="13"/>
      <c r="T256" s="14" t="str">
        <f t="shared" si="36"/>
        <v/>
      </c>
      <c r="U256" s="14" t="str">
        <f t="shared" si="37"/>
        <v/>
      </c>
      <c r="V256" s="9"/>
      <c r="W256" s="12"/>
      <c r="X256" s="8"/>
      <c r="Y256" s="9"/>
      <c r="Z256" s="14" t="str">
        <f t="shared" si="38"/>
        <v/>
      </c>
      <c r="AA256" s="11">
        <f t="shared" ca="1" si="39"/>
        <v>0</v>
      </c>
      <c r="AB256" s="9"/>
    </row>
    <row r="257" spans="1:28" x14ac:dyDescent="0.3">
      <c r="A257" s="7" t="str">
        <f t="shared" si="30"/>
        <v/>
      </c>
      <c r="B257" s="7" t="str">
        <f t="shared" si="31"/>
        <v/>
      </c>
      <c r="C257" s="7" t="str">
        <f t="shared" si="32"/>
        <v/>
      </c>
      <c r="D257" s="7" t="str">
        <f t="shared" si="33"/>
        <v/>
      </c>
      <c r="E257" s="8"/>
      <c r="F257" s="8"/>
      <c r="G257" s="8"/>
      <c r="H257" s="8"/>
      <c r="I257" s="9"/>
      <c r="J257" s="9"/>
      <c r="K257" s="9"/>
      <c r="L257" s="11" t="str">
        <f>IF($K257="","",IFERROR(VLOOKUP($K257,Listas!$I$4:$J$11,2,FALSE),""))</f>
        <v/>
      </c>
      <c r="M257" s="9"/>
      <c r="N257" s="12"/>
      <c r="O257" s="13"/>
      <c r="P257" s="14" t="str">
        <f t="shared" si="34"/>
        <v/>
      </c>
      <c r="Q257" s="13"/>
      <c r="R257" s="14" t="str">
        <f t="shared" si="35"/>
        <v/>
      </c>
      <c r="S257" s="13"/>
      <c r="T257" s="14" t="str">
        <f t="shared" si="36"/>
        <v/>
      </c>
      <c r="U257" s="14" t="str">
        <f t="shared" si="37"/>
        <v/>
      </c>
      <c r="V257" s="9"/>
      <c r="W257" s="12"/>
      <c r="X257" s="8"/>
      <c r="Y257" s="9"/>
      <c r="Z257" s="14" t="str">
        <f t="shared" si="38"/>
        <v/>
      </c>
      <c r="AA257" s="11">
        <f t="shared" ca="1" si="39"/>
        <v>0</v>
      </c>
      <c r="AB257" s="9"/>
    </row>
    <row r="258" spans="1:28" x14ac:dyDescent="0.3">
      <c r="A258" s="7" t="str">
        <f t="shared" si="30"/>
        <v/>
      </c>
      <c r="B258" s="7" t="str">
        <f t="shared" si="31"/>
        <v/>
      </c>
      <c r="C258" s="7" t="str">
        <f t="shared" si="32"/>
        <v/>
      </c>
      <c r="D258" s="7" t="str">
        <f t="shared" si="33"/>
        <v/>
      </c>
      <c r="E258" s="8"/>
      <c r="F258" s="8"/>
      <c r="G258" s="8"/>
      <c r="H258" s="8"/>
      <c r="I258" s="9"/>
      <c r="J258" s="9"/>
      <c r="K258" s="9"/>
      <c r="L258" s="11" t="str">
        <f>IF($K258="","",IFERROR(VLOOKUP($K258,Listas!$I$4:$J$11,2,FALSE),""))</f>
        <v/>
      </c>
      <c r="M258" s="9"/>
      <c r="N258" s="12"/>
      <c r="O258" s="13"/>
      <c r="P258" s="14" t="str">
        <f t="shared" si="34"/>
        <v/>
      </c>
      <c r="Q258" s="13"/>
      <c r="R258" s="14" t="str">
        <f t="shared" si="35"/>
        <v/>
      </c>
      <c r="S258" s="13"/>
      <c r="T258" s="14" t="str">
        <f t="shared" si="36"/>
        <v/>
      </c>
      <c r="U258" s="14" t="str">
        <f t="shared" si="37"/>
        <v/>
      </c>
      <c r="V258" s="9"/>
      <c r="W258" s="12"/>
      <c r="X258" s="8"/>
      <c r="Y258" s="9"/>
      <c r="Z258" s="14" t="str">
        <f t="shared" si="38"/>
        <v/>
      </c>
      <c r="AA258" s="11">
        <f t="shared" ca="1" si="39"/>
        <v>0</v>
      </c>
      <c r="AB258" s="9"/>
    </row>
    <row r="259" spans="1:28" x14ac:dyDescent="0.3">
      <c r="A259" s="7" t="str">
        <f t="shared" si="30"/>
        <v/>
      </c>
      <c r="B259" s="7" t="str">
        <f t="shared" si="31"/>
        <v/>
      </c>
      <c r="C259" s="7" t="str">
        <f t="shared" si="32"/>
        <v/>
      </c>
      <c r="D259" s="7" t="str">
        <f t="shared" si="33"/>
        <v/>
      </c>
      <c r="E259" s="8"/>
      <c r="F259" s="8"/>
      <c r="G259" s="8"/>
      <c r="H259" s="8"/>
      <c r="I259" s="9"/>
      <c r="J259" s="9"/>
      <c r="K259" s="9"/>
      <c r="L259" s="11" t="str">
        <f>IF($K259="","",IFERROR(VLOOKUP($K259,Listas!$I$4:$J$11,2,FALSE),""))</f>
        <v/>
      </c>
      <c r="M259" s="9"/>
      <c r="N259" s="12"/>
      <c r="O259" s="13"/>
      <c r="P259" s="14" t="str">
        <f t="shared" si="34"/>
        <v/>
      </c>
      <c r="Q259" s="13"/>
      <c r="R259" s="14" t="str">
        <f t="shared" si="35"/>
        <v/>
      </c>
      <c r="S259" s="13"/>
      <c r="T259" s="14" t="str">
        <f t="shared" si="36"/>
        <v/>
      </c>
      <c r="U259" s="14" t="str">
        <f t="shared" si="37"/>
        <v/>
      </c>
      <c r="V259" s="9"/>
      <c r="W259" s="12"/>
      <c r="X259" s="8"/>
      <c r="Y259" s="9"/>
      <c r="Z259" s="14" t="str">
        <f t="shared" si="38"/>
        <v/>
      </c>
      <c r="AA259" s="11">
        <f t="shared" ca="1" si="39"/>
        <v>0</v>
      </c>
      <c r="AB259" s="9"/>
    </row>
    <row r="260" spans="1:28" x14ac:dyDescent="0.3">
      <c r="A260" s="7" t="str">
        <f t="shared" si="30"/>
        <v/>
      </c>
      <c r="B260" s="7" t="str">
        <f t="shared" si="31"/>
        <v/>
      </c>
      <c r="C260" s="7" t="str">
        <f t="shared" si="32"/>
        <v/>
      </c>
      <c r="D260" s="7" t="str">
        <f t="shared" si="33"/>
        <v/>
      </c>
      <c r="E260" s="8"/>
      <c r="F260" s="8"/>
      <c r="G260" s="8"/>
      <c r="H260" s="8"/>
      <c r="I260" s="9"/>
      <c r="J260" s="9"/>
      <c r="K260" s="9"/>
      <c r="L260" s="11" t="str">
        <f>IF($K260="","",IFERROR(VLOOKUP($K260,Listas!$I$4:$J$11,2,FALSE),""))</f>
        <v/>
      </c>
      <c r="M260" s="9"/>
      <c r="N260" s="12"/>
      <c r="O260" s="13"/>
      <c r="P260" s="14" t="str">
        <f t="shared" si="34"/>
        <v/>
      </c>
      <c r="Q260" s="13"/>
      <c r="R260" s="14" t="str">
        <f t="shared" si="35"/>
        <v/>
      </c>
      <c r="S260" s="13"/>
      <c r="T260" s="14" t="str">
        <f t="shared" si="36"/>
        <v/>
      </c>
      <c r="U260" s="14" t="str">
        <f t="shared" si="37"/>
        <v/>
      </c>
      <c r="V260" s="9"/>
      <c r="W260" s="12"/>
      <c r="X260" s="8"/>
      <c r="Y260" s="9"/>
      <c r="Z260" s="14" t="str">
        <f t="shared" si="38"/>
        <v/>
      </c>
      <c r="AA260" s="11">
        <f t="shared" ca="1" si="39"/>
        <v>0</v>
      </c>
      <c r="AB260" s="9"/>
    </row>
    <row r="261" spans="1:28" x14ac:dyDescent="0.3">
      <c r="A261" s="7" t="str">
        <f t="shared" si="30"/>
        <v/>
      </c>
      <c r="B261" s="7" t="str">
        <f t="shared" si="31"/>
        <v/>
      </c>
      <c r="C261" s="7" t="str">
        <f t="shared" si="32"/>
        <v/>
      </c>
      <c r="D261" s="7" t="str">
        <f t="shared" si="33"/>
        <v/>
      </c>
      <c r="E261" s="8"/>
      <c r="F261" s="8"/>
      <c r="G261" s="8"/>
      <c r="H261" s="8"/>
      <c r="I261" s="9"/>
      <c r="J261" s="9"/>
      <c r="K261" s="9"/>
      <c r="L261" s="11" t="str">
        <f>IF($K261="","",IFERROR(VLOOKUP($K261,Listas!$I$4:$J$11,2,FALSE),""))</f>
        <v/>
      </c>
      <c r="M261" s="9"/>
      <c r="N261" s="12"/>
      <c r="O261" s="13"/>
      <c r="P261" s="14" t="str">
        <f t="shared" si="34"/>
        <v/>
      </c>
      <c r="Q261" s="13"/>
      <c r="R261" s="14" t="str">
        <f t="shared" si="35"/>
        <v/>
      </c>
      <c r="S261" s="13"/>
      <c r="T261" s="14" t="str">
        <f t="shared" si="36"/>
        <v/>
      </c>
      <c r="U261" s="14" t="str">
        <f t="shared" si="37"/>
        <v/>
      </c>
      <c r="V261" s="9"/>
      <c r="W261" s="12"/>
      <c r="X261" s="8"/>
      <c r="Y261" s="9"/>
      <c r="Z261" s="14" t="str">
        <f t="shared" si="38"/>
        <v/>
      </c>
      <c r="AA261" s="11">
        <f t="shared" ca="1" si="39"/>
        <v>0</v>
      </c>
      <c r="AB261" s="9"/>
    </row>
    <row r="262" spans="1:28" x14ac:dyDescent="0.3">
      <c r="A262" s="7" t="str">
        <f t="shared" si="30"/>
        <v/>
      </c>
      <c r="B262" s="7" t="str">
        <f t="shared" si="31"/>
        <v/>
      </c>
      <c r="C262" s="7" t="str">
        <f t="shared" si="32"/>
        <v/>
      </c>
      <c r="D262" s="7" t="str">
        <f t="shared" si="33"/>
        <v/>
      </c>
      <c r="E262" s="8"/>
      <c r="F262" s="8"/>
      <c r="G262" s="8"/>
      <c r="H262" s="8"/>
      <c r="I262" s="9"/>
      <c r="J262" s="9"/>
      <c r="K262" s="9"/>
      <c r="L262" s="11" t="str">
        <f>IF($K262="","",IFERROR(VLOOKUP($K262,Listas!$I$4:$J$11,2,FALSE),""))</f>
        <v/>
      </c>
      <c r="M262" s="9"/>
      <c r="N262" s="12"/>
      <c r="O262" s="13"/>
      <c r="P262" s="14" t="str">
        <f t="shared" si="34"/>
        <v/>
      </c>
      <c r="Q262" s="13"/>
      <c r="R262" s="14" t="str">
        <f t="shared" si="35"/>
        <v/>
      </c>
      <c r="S262" s="13"/>
      <c r="T262" s="14" t="str">
        <f t="shared" si="36"/>
        <v/>
      </c>
      <c r="U262" s="14" t="str">
        <f t="shared" si="37"/>
        <v/>
      </c>
      <c r="V262" s="9"/>
      <c r="W262" s="12"/>
      <c r="X262" s="8"/>
      <c r="Y262" s="9"/>
      <c r="Z262" s="14" t="str">
        <f t="shared" si="38"/>
        <v/>
      </c>
      <c r="AA262" s="11">
        <f t="shared" ca="1" si="39"/>
        <v>0</v>
      </c>
      <c r="AB262" s="9"/>
    </row>
    <row r="263" spans="1:28" x14ac:dyDescent="0.3">
      <c r="A263" s="7" t="str">
        <f t="shared" si="30"/>
        <v/>
      </c>
      <c r="B263" s="7" t="str">
        <f t="shared" si="31"/>
        <v/>
      </c>
      <c r="C263" s="7" t="str">
        <f t="shared" si="32"/>
        <v/>
      </c>
      <c r="D263" s="7" t="str">
        <f t="shared" si="33"/>
        <v/>
      </c>
      <c r="E263" s="8"/>
      <c r="F263" s="8"/>
      <c r="G263" s="8"/>
      <c r="H263" s="8"/>
      <c r="I263" s="9"/>
      <c r="J263" s="9"/>
      <c r="K263" s="9"/>
      <c r="L263" s="11" t="str">
        <f>IF($K263="","",IFERROR(VLOOKUP($K263,Listas!$I$4:$J$11,2,FALSE),""))</f>
        <v/>
      </c>
      <c r="M263" s="9"/>
      <c r="N263" s="12"/>
      <c r="O263" s="13"/>
      <c r="P263" s="14" t="str">
        <f t="shared" si="34"/>
        <v/>
      </c>
      <c r="Q263" s="13"/>
      <c r="R263" s="14" t="str">
        <f t="shared" si="35"/>
        <v/>
      </c>
      <c r="S263" s="13"/>
      <c r="T263" s="14" t="str">
        <f t="shared" si="36"/>
        <v/>
      </c>
      <c r="U263" s="14" t="str">
        <f t="shared" si="37"/>
        <v/>
      </c>
      <c r="V263" s="9"/>
      <c r="W263" s="12"/>
      <c r="X263" s="8"/>
      <c r="Y263" s="9"/>
      <c r="Z263" s="14" t="str">
        <f t="shared" si="38"/>
        <v/>
      </c>
      <c r="AA263" s="11">
        <f t="shared" ca="1" si="39"/>
        <v>0</v>
      </c>
      <c r="AB263" s="9"/>
    </row>
    <row r="264" spans="1:28" x14ac:dyDescent="0.3">
      <c r="A264" s="7" t="str">
        <f t="shared" ref="A264:A307" si="40">IF($E264="","",ROW()-7)</f>
        <v/>
      </c>
      <c r="B264" s="7" t="str">
        <f t="shared" ref="B264:B307" si="41">IF($E264="","",YEAR($E264))</f>
        <v/>
      </c>
      <c r="C264" s="7" t="str">
        <f t="shared" ref="C264:C307" si="42">IF($E264="","",MONTH($E264))</f>
        <v/>
      </c>
      <c r="D264" s="7" t="str">
        <f t="shared" ref="D264:D307" si="43">IF($E264="","",INT((MONTH($E264)-1)/3)+1)</f>
        <v/>
      </c>
      <c r="E264" s="8"/>
      <c r="F264" s="8"/>
      <c r="G264" s="8"/>
      <c r="H264" s="8"/>
      <c r="I264" s="9"/>
      <c r="J264" s="9"/>
      <c r="K264" s="9"/>
      <c r="L264" s="11" t="str">
        <f>IF($K264="","",IFERROR(VLOOKUP($K264,Listas!$I$4:$J$11,2,FALSE),""))</f>
        <v/>
      </c>
      <c r="M264" s="9"/>
      <c r="N264" s="12"/>
      <c r="O264" s="13"/>
      <c r="P264" s="14" t="str">
        <f t="shared" ref="P264:P307" si="44">IF($N264="","",ROUND($N264*$O264,2))</f>
        <v/>
      </c>
      <c r="Q264" s="13"/>
      <c r="R264" s="14" t="str">
        <f t="shared" ref="R264:R307" si="45">IF($P264="","",ROUND($P264*$Q264,2))</f>
        <v/>
      </c>
      <c r="S264" s="13"/>
      <c r="T264" s="14" t="str">
        <f t="shared" ref="T264:T307" si="46">IF($N264="","",ROUND($N264*$S264,2))</f>
        <v/>
      </c>
      <c r="U264" s="14" t="str">
        <f t="shared" ref="U264:U307" si="47">IF($N264="","",ROUND($N264+$P264-$T264,2))</f>
        <v/>
      </c>
      <c r="V264" s="9"/>
      <c r="W264" s="12"/>
      <c r="X264" s="8"/>
      <c r="Y264" s="9"/>
      <c r="Z264" s="14" t="str">
        <f t="shared" ref="Z264:Z307" si="48">IF($V264="ANULADA",0,IF($U264="","",MAX($U264-IF($W264="",0,$W264),0)))</f>
        <v/>
      </c>
      <c r="AA264" s="11">
        <f t="shared" ref="AA264:AA307" ca="1" si="49">IF(AND($V264&lt;&gt;"PAGADA",$V264&lt;&gt;"ANULADA",$H264&lt;&gt;"",TODAY()&gt;$H264,$Z264&gt;0),TODAY()-$H264,0)</f>
        <v>0</v>
      </c>
      <c r="AB264" s="9"/>
    </row>
    <row r="265" spans="1:28" x14ac:dyDescent="0.3">
      <c r="A265" s="7" t="str">
        <f t="shared" si="40"/>
        <v/>
      </c>
      <c r="B265" s="7" t="str">
        <f t="shared" si="41"/>
        <v/>
      </c>
      <c r="C265" s="7" t="str">
        <f t="shared" si="42"/>
        <v/>
      </c>
      <c r="D265" s="7" t="str">
        <f t="shared" si="43"/>
        <v/>
      </c>
      <c r="E265" s="8"/>
      <c r="F265" s="8"/>
      <c r="G265" s="8"/>
      <c r="H265" s="8"/>
      <c r="I265" s="9"/>
      <c r="J265" s="9"/>
      <c r="K265" s="9"/>
      <c r="L265" s="11" t="str">
        <f>IF($K265="","",IFERROR(VLOOKUP($K265,Listas!$I$4:$J$11,2,FALSE),""))</f>
        <v/>
      </c>
      <c r="M265" s="9"/>
      <c r="N265" s="12"/>
      <c r="O265" s="13"/>
      <c r="P265" s="14" t="str">
        <f t="shared" si="44"/>
        <v/>
      </c>
      <c r="Q265" s="13"/>
      <c r="R265" s="14" t="str">
        <f t="shared" si="45"/>
        <v/>
      </c>
      <c r="S265" s="13"/>
      <c r="T265" s="14" t="str">
        <f t="shared" si="46"/>
        <v/>
      </c>
      <c r="U265" s="14" t="str">
        <f t="shared" si="47"/>
        <v/>
      </c>
      <c r="V265" s="9"/>
      <c r="W265" s="12"/>
      <c r="X265" s="8"/>
      <c r="Y265" s="9"/>
      <c r="Z265" s="14" t="str">
        <f t="shared" si="48"/>
        <v/>
      </c>
      <c r="AA265" s="11">
        <f t="shared" ca="1" si="49"/>
        <v>0</v>
      </c>
      <c r="AB265" s="9"/>
    </row>
    <row r="266" spans="1:28" x14ac:dyDescent="0.3">
      <c r="A266" s="7" t="str">
        <f t="shared" si="40"/>
        <v/>
      </c>
      <c r="B266" s="7" t="str">
        <f t="shared" si="41"/>
        <v/>
      </c>
      <c r="C266" s="7" t="str">
        <f t="shared" si="42"/>
        <v/>
      </c>
      <c r="D266" s="7" t="str">
        <f t="shared" si="43"/>
        <v/>
      </c>
      <c r="E266" s="8"/>
      <c r="F266" s="8"/>
      <c r="G266" s="8"/>
      <c r="H266" s="8"/>
      <c r="I266" s="9"/>
      <c r="J266" s="9"/>
      <c r="K266" s="9"/>
      <c r="L266" s="11" t="str">
        <f>IF($K266="","",IFERROR(VLOOKUP($K266,Listas!$I$4:$J$11,2,FALSE),""))</f>
        <v/>
      </c>
      <c r="M266" s="9"/>
      <c r="N266" s="12"/>
      <c r="O266" s="13"/>
      <c r="P266" s="14" t="str">
        <f t="shared" si="44"/>
        <v/>
      </c>
      <c r="Q266" s="13"/>
      <c r="R266" s="14" t="str">
        <f t="shared" si="45"/>
        <v/>
      </c>
      <c r="S266" s="13"/>
      <c r="T266" s="14" t="str">
        <f t="shared" si="46"/>
        <v/>
      </c>
      <c r="U266" s="14" t="str">
        <f t="shared" si="47"/>
        <v/>
      </c>
      <c r="V266" s="9"/>
      <c r="W266" s="12"/>
      <c r="X266" s="8"/>
      <c r="Y266" s="9"/>
      <c r="Z266" s="14" t="str">
        <f t="shared" si="48"/>
        <v/>
      </c>
      <c r="AA266" s="11">
        <f t="shared" ca="1" si="49"/>
        <v>0</v>
      </c>
      <c r="AB266" s="9"/>
    </row>
    <row r="267" spans="1:28" x14ac:dyDescent="0.3">
      <c r="A267" s="7" t="str">
        <f t="shared" si="40"/>
        <v/>
      </c>
      <c r="B267" s="7" t="str">
        <f t="shared" si="41"/>
        <v/>
      </c>
      <c r="C267" s="7" t="str">
        <f t="shared" si="42"/>
        <v/>
      </c>
      <c r="D267" s="7" t="str">
        <f t="shared" si="43"/>
        <v/>
      </c>
      <c r="E267" s="8"/>
      <c r="F267" s="8"/>
      <c r="G267" s="8"/>
      <c r="H267" s="8"/>
      <c r="I267" s="9"/>
      <c r="J267" s="9"/>
      <c r="K267" s="9"/>
      <c r="L267" s="11" t="str">
        <f>IF($K267="","",IFERROR(VLOOKUP($K267,Listas!$I$4:$J$11,2,FALSE),""))</f>
        <v/>
      </c>
      <c r="M267" s="9"/>
      <c r="N267" s="12"/>
      <c r="O267" s="13"/>
      <c r="P267" s="14" t="str">
        <f t="shared" si="44"/>
        <v/>
      </c>
      <c r="Q267" s="13"/>
      <c r="R267" s="14" t="str">
        <f t="shared" si="45"/>
        <v/>
      </c>
      <c r="S267" s="13"/>
      <c r="T267" s="14" t="str">
        <f t="shared" si="46"/>
        <v/>
      </c>
      <c r="U267" s="14" t="str">
        <f t="shared" si="47"/>
        <v/>
      </c>
      <c r="V267" s="9"/>
      <c r="W267" s="12"/>
      <c r="X267" s="8"/>
      <c r="Y267" s="9"/>
      <c r="Z267" s="14" t="str">
        <f t="shared" si="48"/>
        <v/>
      </c>
      <c r="AA267" s="11">
        <f t="shared" ca="1" si="49"/>
        <v>0</v>
      </c>
      <c r="AB267" s="9"/>
    </row>
    <row r="268" spans="1:28" x14ac:dyDescent="0.3">
      <c r="A268" s="7" t="str">
        <f t="shared" si="40"/>
        <v/>
      </c>
      <c r="B268" s="7" t="str">
        <f t="shared" si="41"/>
        <v/>
      </c>
      <c r="C268" s="7" t="str">
        <f t="shared" si="42"/>
        <v/>
      </c>
      <c r="D268" s="7" t="str">
        <f t="shared" si="43"/>
        <v/>
      </c>
      <c r="E268" s="8"/>
      <c r="F268" s="8"/>
      <c r="G268" s="8"/>
      <c r="H268" s="8"/>
      <c r="I268" s="9"/>
      <c r="J268" s="9"/>
      <c r="K268" s="9"/>
      <c r="L268" s="11" t="str">
        <f>IF($K268="","",IFERROR(VLOOKUP($K268,Listas!$I$4:$J$11,2,FALSE),""))</f>
        <v/>
      </c>
      <c r="M268" s="9"/>
      <c r="N268" s="12"/>
      <c r="O268" s="13"/>
      <c r="P268" s="14" t="str">
        <f t="shared" si="44"/>
        <v/>
      </c>
      <c r="Q268" s="13"/>
      <c r="R268" s="14" t="str">
        <f t="shared" si="45"/>
        <v/>
      </c>
      <c r="S268" s="13"/>
      <c r="T268" s="14" t="str">
        <f t="shared" si="46"/>
        <v/>
      </c>
      <c r="U268" s="14" t="str">
        <f t="shared" si="47"/>
        <v/>
      </c>
      <c r="V268" s="9"/>
      <c r="W268" s="12"/>
      <c r="X268" s="8"/>
      <c r="Y268" s="9"/>
      <c r="Z268" s="14" t="str">
        <f t="shared" si="48"/>
        <v/>
      </c>
      <c r="AA268" s="11">
        <f t="shared" ca="1" si="49"/>
        <v>0</v>
      </c>
      <c r="AB268" s="9"/>
    </row>
    <row r="269" spans="1:28" x14ac:dyDescent="0.3">
      <c r="A269" s="7" t="str">
        <f t="shared" si="40"/>
        <v/>
      </c>
      <c r="B269" s="7" t="str">
        <f t="shared" si="41"/>
        <v/>
      </c>
      <c r="C269" s="7" t="str">
        <f t="shared" si="42"/>
        <v/>
      </c>
      <c r="D269" s="7" t="str">
        <f t="shared" si="43"/>
        <v/>
      </c>
      <c r="E269" s="8"/>
      <c r="F269" s="8"/>
      <c r="G269" s="8"/>
      <c r="H269" s="8"/>
      <c r="I269" s="9"/>
      <c r="J269" s="9"/>
      <c r="K269" s="9"/>
      <c r="L269" s="11" t="str">
        <f>IF($K269="","",IFERROR(VLOOKUP($K269,Listas!$I$4:$J$11,2,FALSE),""))</f>
        <v/>
      </c>
      <c r="M269" s="9"/>
      <c r="N269" s="12"/>
      <c r="O269" s="13"/>
      <c r="P269" s="14" t="str">
        <f t="shared" si="44"/>
        <v/>
      </c>
      <c r="Q269" s="13"/>
      <c r="R269" s="14" t="str">
        <f t="shared" si="45"/>
        <v/>
      </c>
      <c r="S269" s="13"/>
      <c r="T269" s="14" t="str">
        <f t="shared" si="46"/>
        <v/>
      </c>
      <c r="U269" s="14" t="str">
        <f t="shared" si="47"/>
        <v/>
      </c>
      <c r="V269" s="9"/>
      <c r="W269" s="12"/>
      <c r="X269" s="8"/>
      <c r="Y269" s="9"/>
      <c r="Z269" s="14" t="str">
        <f t="shared" si="48"/>
        <v/>
      </c>
      <c r="AA269" s="11">
        <f t="shared" ca="1" si="49"/>
        <v>0</v>
      </c>
      <c r="AB269" s="9"/>
    </row>
    <row r="270" spans="1:28" x14ac:dyDescent="0.3">
      <c r="A270" s="7" t="str">
        <f t="shared" si="40"/>
        <v/>
      </c>
      <c r="B270" s="7" t="str">
        <f t="shared" si="41"/>
        <v/>
      </c>
      <c r="C270" s="7" t="str">
        <f t="shared" si="42"/>
        <v/>
      </c>
      <c r="D270" s="7" t="str">
        <f t="shared" si="43"/>
        <v/>
      </c>
      <c r="E270" s="8"/>
      <c r="F270" s="8"/>
      <c r="G270" s="8"/>
      <c r="H270" s="8"/>
      <c r="I270" s="9"/>
      <c r="J270" s="9"/>
      <c r="K270" s="9"/>
      <c r="L270" s="11" t="str">
        <f>IF($K270="","",IFERROR(VLOOKUP($K270,Listas!$I$4:$J$11,2,FALSE),""))</f>
        <v/>
      </c>
      <c r="M270" s="9"/>
      <c r="N270" s="12"/>
      <c r="O270" s="13"/>
      <c r="P270" s="14" t="str">
        <f t="shared" si="44"/>
        <v/>
      </c>
      <c r="Q270" s="13"/>
      <c r="R270" s="14" t="str">
        <f t="shared" si="45"/>
        <v/>
      </c>
      <c r="S270" s="13"/>
      <c r="T270" s="14" t="str">
        <f t="shared" si="46"/>
        <v/>
      </c>
      <c r="U270" s="14" t="str">
        <f t="shared" si="47"/>
        <v/>
      </c>
      <c r="V270" s="9"/>
      <c r="W270" s="12"/>
      <c r="X270" s="8"/>
      <c r="Y270" s="9"/>
      <c r="Z270" s="14" t="str">
        <f t="shared" si="48"/>
        <v/>
      </c>
      <c r="AA270" s="11">
        <f t="shared" ca="1" si="49"/>
        <v>0</v>
      </c>
      <c r="AB270" s="9"/>
    </row>
    <row r="271" spans="1:28" x14ac:dyDescent="0.3">
      <c r="A271" s="7" t="str">
        <f t="shared" si="40"/>
        <v/>
      </c>
      <c r="B271" s="7" t="str">
        <f t="shared" si="41"/>
        <v/>
      </c>
      <c r="C271" s="7" t="str">
        <f t="shared" si="42"/>
        <v/>
      </c>
      <c r="D271" s="7" t="str">
        <f t="shared" si="43"/>
        <v/>
      </c>
      <c r="E271" s="8"/>
      <c r="F271" s="8"/>
      <c r="G271" s="8"/>
      <c r="H271" s="8"/>
      <c r="I271" s="9"/>
      <c r="J271" s="9"/>
      <c r="K271" s="9"/>
      <c r="L271" s="11" t="str">
        <f>IF($K271="","",IFERROR(VLOOKUP($K271,Listas!$I$4:$J$11,2,FALSE),""))</f>
        <v/>
      </c>
      <c r="M271" s="9"/>
      <c r="N271" s="12"/>
      <c r="O271" s="13"/>
      <c r="P271" s="14" t="str">
        <f t="shared" si="44"/>
        <v/>
      </c>
      <c r="Q271" s="13"/>
      <c r="R271" s="14" t="str">
        <f t="shared" si="45"/>
        <v/>
      </c>
      <c r="S271" s="13"/>
      <c r="T271" s="14" t="str">
        <f t="shared" si="46"/>
        <v/>
      </c>
      <c r="U271" s="14" t="str">
        <f t="shared" si="47"/>
        <v/>
      </c>
      <c r="V271" s="9"/>
      <c r="W271" s="12"/>
      <c r="X271" s="8"/>
      <c r="Y271" s="9"/>
      <c r="Z271" s="14" t="str">
        <f t="shared" si="48"/>
        <v/>
      </c>
      <c r="AA271" s="11">
        <f t="shared" ca="1" si="49"/>
        <v>0</v>
      </c>
      <c r="AB271" s="9"/>
    </row>
    <row r="272" spans="1:28" x14ac:dyDescent="0.3">
      <c r="A272" s="7" t="str">
        <f t="shared" si="40"/>
        <v/>
      </c>
      <c r="B272" s="7" t="str">
        <f t="shared" si="41"/>
        <v/>
      </c>
      <c r="C272" s="7" t="str">
        <f t="shared" si="42"/>
        <v/>
      </c>
      <c r="D272" s="7" t="str">
        <f t="shared" si="43"/>
        <v/>
      </c>
      <c r="E272" s="8"/>
      <c r="F272" s="8"/>
      <c r="G272" s="8"/>
      <c r="H272" s="8"/>
      <c r="I272" s="9"/>
      <c r="J272" s="9"/>
      <c r="K272" s="9"/>
      <c r="L272" s="11" t="str">
        <f>IF($K272="","",IFERROR(VLOOKUP($K272,Listas!$I$4:$J$11,2,FALSE),""))</f>
        <v/>
      </c>
      <c r="M272" s="9"/>
      <c r="N272" s="12"/>
      <c r="O272" s="13"/>
      <c r="P272" s="14" t="str">
        <f t="shared" si="44"/>
        <v/>
      </c>
      <c r="Q272" s="13"/>
      <c r="R272" s="14" t="str">
        <f t="shared" si="45"/>
        <v/>
      </c>
      <c r="S272" s="13"/>
      <c r="T272" s="14" t="str">
        <f t="shared" si="46"/>
        <v/>
      </c>
      <c r="U272" s="14" t="str">
        <f t="shared" si="47"/>
        <v/>
      </c>
      <c r="V272" s="9"/>
      <c r="W272" s="12"/>
      <c r="X272" s="8"/>
      <c r="Y272" s="9"/>
      <c r="Z272" s="14" t="str">
        <f t="shared" si="48"/>
        <v/>
      </c>
      <c r="AA272" s="11">
        <f t="shared" ca="1" si="49"/>
        <v>0</v>
      </c>
      <c r="AB272" s="9"/>
    </row>
    <row r="273" spans="1:28" x14ac:dyDescent="0.3">
      <c r="A273" s="7" t="str">
        <f t="shared" si="40"/>
        <v/>
      </c>
      <c r="B273" s="7" t="str">
        <f t="shared" si="41"/>
        <v/>
      </c>
      <c r="C273" s="7" t="str">
        <f t="shared" si="42"/>
        <v/>
      </c>
      <c r="D273" s="7" t="str">
        <f t="shared" si="43"/>
        <v/>
      </c>
      <c r="E273" s="8"/>
      <c r="F273" s="8"/>
      <c r="G273" s="8"/>
      <c r="H273" s="8"/>
      <c r="I273" s="9"/>
      <c r="J273" s="9"/>
      <c r="K273" s="9"/>
      <c r="L273" s="11" t="str">
        <f>IF($K273="","",IFERROR(VLOOKUP($K273,Listas!$I$4:$J$11,2,FALSE),""))</f>
        <v/>
      </c>
      <c r="M273" s="9"/>
      <c r="N273" s="12"/>
      <c r="O273" s="13"/>
      <c r="P273" s="14" t="str">
        <f t="shared" si="44"/>
        <v/>
      </c>
      <c r="Q273" s="13"/>
      <c r="R273" s="14" t="str">
        <f t="shared" si="45"/>
        <v/>
      </c>
      <c r="S273" s="13"/>
      <c r="T273" s="14" t="str">
        <f t="shared" si="46"/>
        <v/>
      </c>
      <c r="U273" s="14" t="str">
        <f t="shared" si="47"/>
        <v/>
      </c>
      <c r="V273" s="9"/>
      <c r="W273" s="12"/>
      <c r="X273" s="8"/>
      <c r="Y273" s="9"/>
      <c r="Z273" s="14" t="str">
        <f t="shared" si="48"/>
        <v/>
      </c>
      <c r="AA273" s="11">
        <f t="shared" ca="1" si="49"/>
        <v>0</v>
      </c>
      <c r="AB273" s="9"/>
    </row>
    <row r="274" spans="1:28" x14ac:dyDescent="0.3">
      <c r="A274" s="7" t="str">
        <f t="shared" si="40"/>
        <v/>
      </c>
      <c r="B274" s="7" t="str">
        <f t="shared" si="41"/>
        <v/>
      </c>
      <c r="C274" s="7" t="str">
        <f t="shared" si="42"/>
        <v/>
      </c>
      <c r="D274" s="7" t="str">
        <f t="shared" si="43"/>
        <v/>
      </c>
      <c r="E274" s="8"/>
      <c r="F274" s="8"/>
      <c r="G274" s="8"/>
      <c r="H274" s="8"/>
      <c r="I274" s="9"/>
      <c r="J274" s="9"/>
      <c r="K274" s="9"/>
      <c r="L274" s="11" t="str">
        <f>IF($K274="","",IFERROR(VLOOKUP($K274,Listas!$I$4:$J$11,2,FALSE),""))</f>
        <v/>
      </c>
      <c r="M274" s="9"/>
      <c r="N274" s="12"/>
      <c r="O274" s="13"/>
      <c r="P274" s="14" t="str">
        <f t="shared" si="44"/>
        <v/>
      </c>
      <c r="Q274" s="13"/>
      <c r="R274" s="14" t="str">
        <f t="shared" si="45"/>
        <v/>
      </c>
      <c r="S274" s="13"/>
      <c r="T274" s="14" t="str">
        <f t="shared" si="46"/>
        <v/>
      </c>
      <c r="U274" s="14" t="str">
        <f t="shared" si="47"/>
        <v/>
      </c>
      <c r="V274" s="9"/>
      <c r="W274" s="12"/>
      <c r="X274" s="8"/>
      <c r="Y274" s="9"/>
      <c r="Z274" s="14" t="str">
        <f t="shared" si="48"/>
        <v/>
      </c>
      <c r="AA274" s="11">
        <f t="shared" ca="1" si="49"/>
        <v>0</v>
      </c>
      <c r="AB274" s="9"/>
    </row>
    <row r="275" spans="1:28" x14ac:dyDescent="0.3">
      <c r="A275" s="7" t="str">
        <f t="shared" si="40"/>
        <v/>
      </c>
      <c r="B275" s="7" t="str">
        <f t="shared" si="41"/>
        <v/>
      </c>
      <c r="C275" s="7" t="str">
        <f t="shared" si="42"/>
        <v/>
      </c>
      <c r="D275" s="7" t="str">
        <f t="shared" si="43"/>
        <v/>
      </c>
      <c r="E275" s="8"/>
      <c r="F275" s="8"/>
      <c r="G275" s="8"/>
      <c r="H275" s="8"/>
      <c r="I275" s="9"/>
      <c r="J275" s="9"/>
      <c r="K275" s="9"/>
      <c r="L275" s="11" t="str">
        <f>IF($K275="","",IFERROR(VLOOKUP($K275,Listas!$I$4:$J$11,2,FALSE),""))</f>
        <v/>
      </c>
      <c r="M275" s="9"/>
      <c r="N275" s="12"/>
      <c r="O275" s="13"/>
      <c r="P275" s="14" t="str">
        <f t="shared" si="44"/>
        <v/>
      </c>
      <c r="Q275" s="13"/>
      <c r="R275" s="14" t="str">
        <f t="shared" si="45"/>
        <v/>
      </c>
      <c r="S275" s="13"/>
      <c r="T275" s="14" t="str">
        <f t="shared" si="46"/>
        <v/>
      </c>
      <c r="U275" s="14" t="str">
        <f t="shared" si="47"/>
        <v/>
      </c>
      <c r="V275" s="9"/>
      <c r="W275" s="12"/>
      <c r="X275" s="8"/>
      <c r="Y275" s="9"/>
      <c r="Z275" s="14" t="str">
        <f t="shared" si="48"/>
        <v/>
      </c>
      <c r="AA275" s="11">
        <f t="shared" ca="1" si="49"/>
        <v>0</v>
      </c>
      <c r="AB275" s="9"/>
    </row>
    <row r="276" spans="1:28" x14ac:dyDescent="0.3">
      <c r="A276" s="7" t="str">
        <f t="shared" si="40"/>
        <v/>
      </c>
      <c r="B276" s="7" t="str">
        <f t="shared" si="41"/>
        <v/>
      </c>
      <c r="C276" s="7" t="str">
        <f t="shared" si="42"/>
        <v/>
      </c>
      <c r="D276" s="7" t="str">
        <f t="shared" si="43"/>
        <v/>
      </c>
      <c r="E276" s="8"/>
      <c r="F276" s="8"/>
      <c r="G276" s="8"/>
      <c r="H276" s="8"/>
      <c r="I276" s="9"/>
      <c r="J276" s="9"/>
      <c r="K276" s="9"/>
      <c r="L276" s="11" t="str">
        <f>IF($K276="","",IFERROR(VLOOKUP($K276,Listas!$I$4:$J$11,2,FALSE),""))</f>
        <v/>
      </c>
      <c r="M276" s="9"/>
      <c r="N276" s="12"/>
      <c r="O276" s="13"/>
      <c r="P276" s="14" t="str">
        <f t="shared" si="44"/>
        <v/>
      </c>
      <c r="Q276" s="13"/>
      <c r="R276" s="14" t="str">
        <f t="shared" si="45"/>
        <v/>
      </c>
      <c r="S276" s="13"/>
      <c r="T276" s="14" t="str">
        <f t="shared" si="46"/>
        <v/>
      </c>
      <c r="U276" s="14" t="str">
        <f t="shared" si="47"/>
        <v/>
      </c>
      <c r="V276" s="9"/>
      <c r="W276" s="12"/>
      <c r="X276" s="8"/>
      <c r="Y276" s="9"/>
      <c r="Z276" s="14" t="str">
        <f t="shared" si="48"/>
        <v/>
      </c>
      <c r="AA276" s="11">
        <f t="shared" ca="1" si="49"/>
        <v>0</v>
      </c>
      <c r="AB276" s="9"/>
    </row>
    <row r="277" spans="1:28" x14ac:dyDescent="0.3">
      <c r="A277" s="7" t="str">
        <f t="shared" si="40"/>
        <v/>
      </c>
      <c r="B277" s="7" t="str">
        <f t="shared" si="41"/>
        <v/>
      </c>
      <c r="C277" s="7" t="str">
        <f t="shared" si="42"/>
        <v/>
      </c>
      <c r="D277" s="7" t="str">
        <f t="shared" si="43"/>
        <v/>
      </c>
      <c r="E277" s="8"/>
      <c r="F277" s="8"/>
      <c r="G277" s="8"/>
      <c r="H277" s="8"/>
      <c r="I277" s="9"/>
      <c r="J277" s="9"/>
      <c r="K277" s="9"/>
      <c r="L277" s="11" t="str">
        <f>IF($K277="","",IFERROR(VLOOKUP($K277,Listas!$I$4:$J$11,2,FALSE),""))</f>
        <v/>
      </c>
      <c r="M277" s="9"/>
      <c r="N277" s="12"/>
      <c r="O277" s="13"/>
      <c r="P277" s="14" t="str">
        <f t="shared" si="44"/>
        <v/>
      </c>
      <c r="Q277" s="13"/>
      <c r="R277" s="14" t="str">
        <f t="shared" si="45"/>
        <v/>
      </c>
      <c r="S277" s="13"/>
      <c r="T277" s="14" t="str">
        <f t="shared" si="46"/>
        <v/>
      </c>
      <c r="U277" s="14" t="str">
        <f t="shared" si="47"/>
        <v/>
      </c>
      <c r="V277" s="9"/>
      <c r="W277" s="12"/>
      <c r="X277" s="8"/>
      <c r="Y277" s="9"/>
      <c r="Z277" s="14" t="str">
        <f t="shared" si="48"/>
        <v/>
      </c>
      <c r="AA277" s="11">
        <f t="shared" ca="1" si="49"/>
        <v>0</v>
      </c>
      <c r="AB277" s="9"/>
    </row>
    <row r="278" spans="1:28" x14ac:dyDescent="0.3">
      <c r="A278" s="7" t="str">
        <f t="shared" si="40"/>
        <v/>
      </c>
      <c r="B278" s="7" t="str">
        <f t="shared" si="41"/>
        <v/>
      </c>
      <c r="C278" s="7" t="str">
        <f t="shared" si="42"/>
        <v/>
      </c>
      <c r="D278" s="7" t="str">
        <f t="shared" si="43"/>
        <v/>
      </c>
      <c r="E278" s="8"/>
      <c r="F278" s="8"/>
      <c r="G278" s="8"/>
      <c r="H278" s="8"/>
      <c r="I278" s="9"/>
      <c r="J278" s="9"/>
      <c r="K278" s="9"/>
      <c r="L278" s="11" t="str">
        <f>IF($K278="","",IFERROR(VLOOKUP($K278,Listas!$I$4:$J$11,2,FALSE),""))</f>
        <v/>
      </c>
      <c r="M278" s="9"/>
      <c r="N278" s="12"/>
      <c r="O278" s="13"/>
      <c r="P278" s="14" t="str">
        <f t="shared" si="44"/>
        <v/>
      </c>
      <c r="Q278" s="13"/>
      <c r="R278" s="14" t="str">
        <f t="shared" si="45"/>
        <v/>
      </c>
      <c r="S278" s="13"/>
      <c r="T278" s="14" t="str">
        <f t="shared" si="46"/>
        <v/>
      </c>
      <c r="U278" s="14" t="str">
        <f t="shared" si="47"/>
        <v/>
      </c>
      <c r="V278" s="9"/>
      <c r="W278" s="12"/>
      <c r="X278" s="8"/>
      <c r="Y278" s="9"/>
      <c r="Z278" s="14" t="str">
        <f t="shared" si="48"/>
        <v/>
      </c>
      <c r="AA278" s="11">
        <f t="shared" ca="1" si="49"/>
        <v>0</v>
      </c>
      <c r="AB278" s="9"/>
    </row>
    <row r="279" spans="1:28" x14ac:dyDescent="0.3">
      <c r="A279" s="7" t="str">
        <f t="shared" si="40"/>
        <v/>
      </c>
      <c r="B279" s="7" t="str">
        <f t="shared" si="41"/>
        <v/>
      </c>
      <c r="C279" s="7" t="str">
        <f t="shared" si="42"/>
        <v/>
      </c>
      <c r="D279" s="7" t="str">
        <f t="shared" si="43"/>
        <v/>
      </c>
      <c r="E279" s="8"/>
      <c r="F279" s="8"/>
      <c r="G279" s="8"/>
      <c r="H279" s="8"/>
      <c r="I279" s="9"/>
      <c r="J279" s="9"/>
      <c r="K279" s="9"/>
      <c r="L279" s="11" t="str">
        <f>IF($K279="","",IFERROR(VLOOKUP($K279,Listas!$I$4:$J$11,2,FALSE),""))</f>
        <v/>
      </c>
      <c r="M279" s="9"/>
      <c r="N279" s="12"/>
      <c r="O279" s="13"/>
      <c r="P279" s="14" t="str">
        <f t="shared" si="44"/>
        <v/>
      </c>
      <c r="Q279" s="13"/>
      <c r="R279" s="14" t="str">
        <f t="shared" si="45"/>
        <v/>
      </c>
      <c r="S279" s="13"/>
      <c r="T279" s="14" t="str">
        <f t="shared" si="46"/>
        <v/>
      </c>
      <c r="U279" s="14" t="str">
        <f t="shared" si="47"/>
        <v/>
      </c>
      <c r="V279" s="9"/>
      <c r="W279" s="12"/>
      <c r="X279" s="8"/>
      <c r="Y279" s="9"/>
      <c r="Z279" s="14" t="str">
        <f t="shared" si="48"/>
        <v/>
      </c>
      <c r="AA279" s="11">
        <f t="shared" ca="1" si="49"/>
        <v>0</v>
      </c>
      <c r="AB279" s="9"/>
    </row>
    <row r="280" spans="1:28" x14ac:dyDescent="0.3">
      <c r="A280" s="7" t="str">
        <f t="shared" si="40"/>
        <v/>
      </c>
      <c r="B280" s="7" t="str">
        <f t="shared" si="41"/>
        <v/>
      </c>
      <c r="C280" s="7" t="str">
        <f t="shared" si="42"/>
        <v/>
      </c>
      <c r="D280" s="7" t="str">
        <f t="shared" si="43"/>
        <v/>
      </c>
      <c r="E280" s="8"/>
      <c r="F280" s="8"/>
      <c r="G280" s="8"/>
      <c r="H280" s="8"/>
      <c r="I280" s="9"/>
      <c r="J280" s="9"/>
      <c r="K280" s="9"/>
      <c r="L280" s="11" t="str">
        <f>IF($K280="","",IFERROR(VLOOKUP($K280,Listas!$I$4:$J$11,2,FALSE),""))</f>
        <v/>
      </c>
      <c r="M280" s="9"/>
      <c r="N280" s="12"/>
      <c r="O280" s="13"/>
      <c r="P280" s="14" t="str">
        <f t="shared" si="44"/>
        <v/>
      </c>
      <c r="Q280" s="13"/>
      <c r="R280" s="14" t="str">
        <f t="shared" si="45"/>
        <v/>
      </c>
      <c r="S280" s="13"/>
      <c r="T280" s="14" t="str">
        <f t="shared" si="46"/>
        <v/>
      </c>
      <c r="U280" s="14" t="str">
        <f t="shared" si="47"/>
        <v/>
      </c>
      <c r="V280" s="9"/>
      <c r="W280" s="12"/>
      <c r="X280" s="8"/>
      <c r="Y280" s="9"/>
      <c r="Z280" s="14" t="str">
        <f t="shared" si="48"/>
        <v/>
      </c>
      <c r="AA280" s="11">
        <f t="shared" ca="1" si="49"/>
        <v>0</v>
      </c>
      <c r="AB280" s="9"/>
    </row>
    <row r="281" spans="1:28" x14ac:dyDescent="0.3">
      <c r="A281" s="7" t="str">
        <f t="shared" si="40"/>
        <v/>
      </c>
      <c r="B281" s="7" t="str">
        <f t="shared" si="41"/>
        <v/>
      </c>
      <c r="C281" s="7" t="str">
        <f t="shared" si="42"/>
        <v/>
      </c>
      <c r="D281" s="7" t="str">
        <f t="shared" si="43"/>
        <v/>
      </c>
      <c r="E281" s="8"/>
      <c r="F281" s="8"/>
      <c r="G281" s="8"/>
      <c r="H281" s="8"/>
      <c r="I281" s="9"/>
      <c r="J281" s="9"/>
      <c r="K281" s="9"/>
      <c r="L281" s="11" t="str">
        <f>IF($K281="","",IFERROR(VLOOKUP($K281,Listas!$I$4:$J$11,2,FALSE),""))</f>
        <v/>
      </c>
      <c r="M281" s="9"/>
      <c r="N281" s="12"/>
      <c r="O281" s="13"/>
      <c r="P281" s="14" t="str">
        <f t="shared" si="44"/>
        <v/>
      </c>
      <c r="Q281" s="13"/>
      <c r="R281" s="14" t="str">
        <f t="shared" si="45"/>
        <v/>
      </c>
      <c r="S281" s="13"/>
      <c r="T281" s="14" t="str">
        <f t="shared" si="46"/>
        <v/>
      </c>
      <c r="U281" s="14" t="str">
        <f t="shared" si="47"/>
        <v/>
      </c>
      <c r="V281" s="9"/>
      <c r="W281" s="12"/>
      <c r="X281" s="8"/>
      <c r="Y281" s="9"/>
      <c r="Z281" s="14" t="str">
        <f t="shared" si="48"/>
        <v/>
      </c>
      <c r="AA281" s="11">
        <f t="shared" ca="1" si="49"/>
        <v>0</v>
      </c>
      <c r="AB281" s="9"/>
    </row>
    <row r="282" spans="1:28" x14ac:dyDescent="0.3">
      <c r="A282" s="7" t="str">
        <f t="shared" si="40"/>
        <v/>
      </c>
      <c r="B282" s="7" t="str">
        <f t="shared" si="41"/>
        <v/>
      </c>
      <c r="C282" s="7" t="str">
        <f t="shared" si="42"/>
        <v/>
      </c>
      <c r="D282" s="7" t="str">
        <f t="shared" si="43"/>
        <v/>
      </c>
      <c r="E282" s="8"/>
      <c r="F282" s="8"/>
      <c r="G282" s="8"/>
      <c r="H282" s="8"/>
      <c r="I282" s="9"/>
      <c r="J282" s="9"/>
      <c r="K282" s="9"/>
      <c r="L282" s="11" t="str">
        <f>IF($K282="","",IFERROR(VLOOKUP($K282,Listas!$I$4:$J$11,2,FALSE),""))</f>
        <v/>
      </c>
      <c r="M282" s="9"/>
      <c r="N282" s="12"/>
      <c r="O282" s="13"/>
      <c r="P282" s="14" t="str">
        <f t="shared" si="44"/>
        <v/>
      </c>
      <c r="Q282" s="13"/>
      <c r="R282" s="14" t="str">
        <f t="shared" si="45"/>
        <v/>
      </c>
      <c r="S282" s="13"/>
      <c r="T282" s="14" t="str">
        <f t="shared" si="46"/>
        <v/>
      </c>
      <c r="U282" s="14" t="str">
        <f t="shared" si="47"/>
        <v/>
      </c>
      <c r="V282" s="9"/>
      <c r="W282" s="12"/>
      <c r="X282" s="8"/>
      <c r="Y282" s="9"/>
      <c r="Z282" s="14" t="str">
        <f t="shared" si="48"/>
        <v/>
      </c>
      <c r="AA282" s="11">
        <f t="shared" ca="1" si="49"/>
        <v>0</v>
      </c>
      <c r="AB282" s="9"/>
    </row>
    <row r="283" spans="1:28" x14ac:dyDescent="0.3">
      <c r="A283" s="7" t="str">
        <f t="shared" si="40"/>
        <v/>
      </c>
      <c r="B283" s="7" t="str">
        <f t="shared" si="41"/>
        <v/>
      </c>
      <c r="C283" s="7" t="str">
        <f t="shared" si="42"/>
        <v/>
      </c>
      <c r="D283" s="7" t="str">
        <f t="shared" si="43"/>
        <v/>
      </c>
      <c r="E283" s="8"/>
      <c r="F283" s="8"/>
      <c r="G283" s="8"/>
      <c r="H283" s="8"/>
      <c r="I283" s="9"/>
      <c r="J283" s="9"/>
      <c r="K283" s="9"/>
      <c r="L283" s="11" t="str">
        <f>IF($K283="","",IFERROR(VLOOKUP($K283,Listas!$I$4:$J$11,2,FALSE),""))</f>
        <v/>
      </c>
      <c r="M283" s="9"/>
      <c r="N283" s="12"/>
      <c r="O283" s="13"/>
      <c r="P283" s="14" t="str">
        <f t="shared" si="44"/>
        <v/>
      </c>
      <c r="Q283" s="13"/>
      <c r="R283" s="14" t="str">
        <f t="shared" si="45"/>
        <v/>
      </c>
      <c r="S283" s="13"/>
      <c r="T283" s="14" t="str">
        <f t="shared" si="46"/>
        <v/>
      </c>
      <c r="U283" s="14" t="str">
        <f t="shared" si="47"/>
        <v/>
      </c>
      <c r="V283" s="9"/>
      <c r="W283" s="12"/>
      <c r="X283" s="8"/>
      <c r="Y283" s="9"/>
      <c r="Z283" s="14" t="str">
        <f t="shared" si="48"/>
        <v/>
      </c>
      <c r="AA283" s="11">
        <f t="shared" ca="1" si="49"/>
        <v>0</v>
      </c>
      <c r="AB283" s="9"/>
    </row>
    <row r="284" spans="1:28" x14ac:dyDescent="0.3">
      <c r="A284" s="7" t="str">
        <f t="shared" si="40"/>
        <v/>
      </c>
      <c r="B284" s="7" t="str">
        <f t="shared" si="41"/>
        <v/>
      </c>
      <c r="C284" s="7" t="str">
        <f t="shared" si="42"/>
        <v/>
      </c>
      <c r="D284" s="7" t="str">
        <f t="shared" si="43"/>
        <v/>
      </c>
      <c r="E284" s="8"/>
      <c r="F284" s="8"/>
      <c r="G284" s="8"/>
      <c r="H284" s="8"/>
      <c r="I284" s="9"/>
      <c r="J284" s="9"/>
      <c r="K284" s="9"/>
      <c r="L284" s="11" t="str">
        <f>IF($K284="","",IFERROR(VLOOKUP($K284,Listas!$I$4:$J$11,2,FALSE),""))</f>
        <v/>
      </c>
      <c r="M284" s="9"/>
      <c r="N284" s="12"/>
      <c r="O284" s="13"/>
      <c r="P284" s="14" t="str">
        <f t="shared" si="44"/>
        <v/>
      </c>
      <c r="Q284" s="13"/>
      <c r="R284" s="14" t="str">
        <f t="shared" si="45"/>
        <v/>
      </c>
      <c r="S284" s="13"/>
      <c r="T284" s="14" t="str">
        <f t="shared" si="46"/>
        <v/>
      </c>
      <c r="U284" s="14" t="str">
        <f t="shared" si="47"/>
        <v/>
      </c>
      <c r="V284" s="9"/>
      <c r="W284" s="12"/>
      <c r="X284" s="8"/>
      <c r="Y284" s="9"/>
      <c r="Z284" s="14" t="str">
        <f t="shared" si="48"/>
        <v/>
      </c>
      <c r="AA284" s="11">
        <f t="shared" ca="1" si="49"/>
        <v>0</v>
      </c>
      <c r="AB284" s="9"/>
    </row>
    <row r="285" spans="1:28" x14ac:dyDescent="0.3">
      <c r="A285" s="7" t="str">
        <f t="shared" si="40"/>
        <v/>
      </c>
      <c r="B285" s="7" t="str">
        <f t="shared" si="41"/>
        <v/>
      </c>
      <c r="C285" s="7" t="str">
        <f t="shared" si="42"/>
        <v/>
      </c>
      <c r="D285" s="7" t="str">
        <f t="shared" si="43"/>
        <v/>
      </c>
      <c r="E285" s="8"/>
      <c r="F285" s="8"/>
      <c r="G285" s="8"/>
      <c r="H285" s="8"/>
      <c r="I285" s="9"/>
      <c r="J285" s="9"/>
      <c r="K285" s="9"/>
      <c r="L285" s="11" t="str">
        <f>IF($K285="","",IFERROR(VLOOKUP($K285,Listas!$I$4:$J$11,2,FALSE),""))</f>
        <v/>
      </c>
      <c r="M285" s="9"/>
      <c r="N285" s="12"/>
      <c r="O285" s="13"/>
      <c r="P285" s="14" t="str">
        <f t="shared" si="44"/>
        <v/>
      </c>
      <c r="Q285" s="13"/>
      <c r="R285" s="14" t="str">
        <f t="shared" si="45"/>
        <v/>
      </c>
      <c r="S285" s="13"/>
      <c r="T285" s="14" t="str">
        <f t="shared" si="46"/>
        <v/>
      </c>
      <c r="U285" s="14" t="str">
        <f t="shared" si="47"/>
        <v/>
      </c>
      <c r="V285" s="9"/>
      <c r="W285" s="12"/>
      <c r="X285" s="8"/>
      <c r="Y285" s="9"/>
      <c r="Z285" s="14" t="str">
        <f t="shared" si="48"/>
        <v/>
      </c>
      <c r="AA285" s="11">
        <f t="shared" ca="1" si="49"/>
        <v>0</v>
      </c>
      <c r="AB285" s="9"/>
    </row>
    <row r="286" spans="1:28" x14ac:dyDescent="0.3">
      <c r="A286" s="7" t="str">
        <f t="shared" si="40"/>
        <v/>
      </c>
      <c r="B286" s="7" t="str">
        <f t="shared" si="41"/>
        <v/>
      </c>
      <c r="C286" s="7" t="str">
        <f t="shared" si="42"/>
        <v/>
      </c>
      <c r="D286" s="7" t="str">
        <f t="shared" si="43"/>
        <v/>
      </c>
      <c r="E286" s="8"/>
      <c r="F286" s="8"/>
      <c r="G286" s="8"/>
      <c r="H286" s="8"/>
      <c r="I286" s="9"/>
      <c r="J286" s="9"/>
      <c r="K286" s="9"/>
      <c r="L286" s="11" t="str">
        <f>IF($K286="","",IFERROR(VLOOKUP($K286,Listas!$I$4:$J$11,2,FALSE),""))</f>
        <v/>
      </c>
      <c r="M286" s="9"/>
      <c r="N286" s="12"/>
      <c r="O286" s="13"/>
      <c r="P286" s="14" t="str">
        <f t="shared" si="44"/>
        <v/>
      </c>
      <c r="Q286" s="13"/>
      <c r="R286" s="14" t="str">
        <f t="shared" si="45"/>
        <v/>
      </c>
      <c r="S286" s="13"/>
      <c r="T286" s="14" t="str">
        <f t="shared" si="46"/>
        <v/>
      </c>
      <c r="U286" s="14" t="str">
        <f t="shared" si="47"/>
        <v/>
      </c>
      <c r="V286" s="9"/>
      <c r="W286" s="12"/>
      <c r="X286" s="8"/>
      <c r="Y286" s="9"/>
      <c r="Z286" s="14" t="str">
        <f t="shared" si="48"/>
        <v/>
      </c>
      <c r="AA286" s="11">
        <f t="shared" ca="1" si="49"/>
        <v>0</v>
      </c>
      <c r="AB286" s="9"/>
    </row>
    <row r="287" spans="1:28" x14ac:dyDescent="0.3">
      <c r="A287" s="7" t="str">
        <f t="shared" si="40"/>
        <v/>
      </c>
      <c r="B287" s="7" t="str">
        <f t="shared" si="41"/>
        <v/>
      </c>
      <c r="C287" s="7" t="str">
        <f t="shared" si="42"/>
        <v/>
      </c>
      <c r="D287" s="7" t="str">
        <f t="shared" si="43"/>
        <v/>
      </c>
      <c r="E287" s="8"/>
      <c r="F287" s="8"/>
      <c r="G287" s="8"/>
      <c r="H287" s="8"/>
      <c r="I287" s="9"/>
      <c r="J287" s="9"/>
      <c r="K287" s="9"/>
      <c r="L287" s="11" t="str">
        <f>IF($K287="","",IFERROR(VLOOKUP($K287,Listas!$I$4:$J$11,2,FALSE),""))</f>
        <v/>
      </c>
      <c r="M287" s="9"/>
      <c r="N287" s="12"/>
      <c r="O287" s="13"/>
      <c r="P287" s="14" t="str">
        <f t="shared" si="44"/>
        <v/>
      </c>
      <c r="Q287" s="13"/>
      <c r="R287" s="14" t="str">
        <f t="shared" si="45"/>
        <v/>
      </c>
      <c r="S287" s="13"/>
      <c r="T287" s="14" t="str">
        <f t="shared" si="46"/>
        <v/>
      </c>
      <c r="U287" s="14" t="str">
        <f t="shared" si="47"/>
        <v/>
      </c>
      <c r="V287" s="9"/>
      <c r="W287" s="12"/>
      <c r="X287" s="8"/>
      <c r="Y287" s="9"/>
      <c r="Z287" s="14" t="str">
        <f t="shared" si="48"/>
        <v/>
      </c>
      <c r="AA287" s="11">
        <f t="shared" ca="1" si="49"/>
        <v>0</v>
      </c>
      <c r="AB287" s="9"/>
    </row>
    <row r="288" spans="1:28" x14ac:dyDescent="0.3">
      <c r="A288" s="7" t="str">
        <f t="shared" si="40"/>
        <v/>
      </c>
      <c r="B288" s="7" t="str">
        <f t="shared" si="41"/>
        <v/>
      </c>
      <c r="C288" s="7" t="str">
        <f t="shared" si="42"/>
        <v/>
      </c>
      <c r="D288" s="7" t="str">
        <f t="shared" si="43"/>
        <v/>
      </c>
      <c r="E288" s="8"/>
      <c r="F288" s="8"/>
      <c r="G288" s="8"/>
      <c r="H288" s="8"/>
      <c r="I288" s="9"/>
      <c r="J288" s="9"/>
      <c r="K288" s="9"/>
      <c r="L288" s="11" t="str">
        <f>IF($K288="","",IFERROR(VLOOKUP($K288,Listas!$I$4:$J$11,2,FALSE),""))</f>
        <v/>
      </c>
      <c r="M288" s="9"/>
      <c r="N288" s="12"/>
      <c r="O288" s="13"/>
      <c r="P288" s="14" t="str">
        <f t="shared" si="44"/>
        <v/>
      </c>
      <c r="Q288" s="13"/>
      <c r="R288" s="14" t="str">
        <f t="shared" si="45"/>
        <v/>
      </c>
      <c r="S288" s="13"/>
      <c r="T288" s="14" t="str">
        <f t="shared" si="46"/>
        <v/>
      </c>
      <c r="U288" s="14" t="str">
        <f t="shared" si="47"/>
        <v/>
      </c>
      <c r="V288" s="9"/>
      <c r="W288" s="12"/>
      <c r="X288" s="8"/>
      <c r="Y288" s="9"/>
      <c r="Z288" s="14" t="str">
        <f t="shared" si="48"/>
        <v/>
      </c>
      <c r="AA288" s="11">
        <f t="shared" ca="1" si="49"/>
        <v>0</v>
      </c>
      <c r="AB288" s="9"/>
    </row>
    <row r="289" spans="1:28" x14ac:dyDescent="0.3">
      <c r="A289" s="7" t="str">
        <f t="shared" si="40"/>
        <v/>
      </c>
      <c r="B289" s="7" t="str">
        <f t="shared" si="41"/>
        <v/>
      </c>
      <c r="C289" s="7" t="str">
        <f t="shared" si="42"/>
        <v/>
      </c>
      <c r="D289" s="7" t="str">
        <f t="shared" si="43"/>
        <v/>
      </c>
      <c r="E289" s="8"/>
      <c r="F289" s="8"/>
      <c r="G289" s="8"/>
      <c r="H289" s="8"/>
      <c r="I289" s="9"/>
      <c r="J289" s="9"/>
      <c r="K289" s="9"/>
      <c r="L289" s="11" t="str">
        <f>IF($K289="","",IFERROR(VLOOKUP($K289,Listas!$I$4:$J$11,2,FALSE),""))</f>
        <v/>
      </c>
      <c r="M289" s="9"/>
      <c r="N289" s="12"/>
      <c r="O289" s="13"/>
      <c r="P289" s="14" t="str">
        <f t="shared" si="44"/>
        <v/>
      </c>
      <c r="Q289" s="13"/>
      <c r="R289" s="14" t="str">
        <f t="shared" si="45"/>
        <v/>
      </c>
      <c r="S289" s="13"/>
      <c r="T289" s="14" t="str">
        <f t="shared" si="46"/>
        <v/>
      </c>
      <c r="U289" s="14" t="str">
        <f t="shared" si="47"/>
        <v/>
      </c>
      <c r="V289" s="9"/>
      <c r="W289" s="12"/>
      <c r="X289" s="8"/>
      <c r="Y289" s="9"/>
      <c r="Z289" s="14" t="str">
        <f t="shared" si="48"/>
        <v/>
      </c>
      <c r="AA289" s="11">
        <f t="shared" ca="1" si="49"/>
        <v>0</v>
      </c>
      <c r="AB289" s="9"/>
    </row>
    <row r="290" spans="1:28" x14ac:dyDescent="0.3">
      <c r="A290" s="7" t="str">
        <f t="shared" si="40"/>
        <v/>
      </c>
      <c r="B290" s="7" t="str">
        <f t="shared" si="41"/>
        <v/>
      </c>
      <c r="C290" s="7" t="str">
        <f t="shared" si="42"/>
        <v/>
      </c>
      <c r="D290" s="7" t="str">
        <f t="shared" si="43"/>
        <v/>
      </c>
      <c r="E290" s="8"/>
      <c r="F290" s="8"/>
      <c r="G290" s="8"/>
      <c r="H290" s="8"/>
      <c r="I290" s="9"/>
      <c r="J290" s="9"/>
      <c r="K290" s="9"/>
      <c r="L290" s="11" t="str">
        <f>IF($K290="","",IFERROR(VLOOKUP($K290,Listas!$I$4:$J$11,2,FALSE),""))</f>
        <v/>
      </c>
      <c r="M290" s="9"/>
      <c r="N290" s="12"/>
      <c r="O290" s="13"/>
      <c r="P290" s="14" t="str">
        <f t="shared" si="44"/>
        <v/>
      </c>
      <c r="Q290" s="13"/>
      <c r="R290" s="14" t="str">
        <f t="shared" si="45"/>
        <v/>
      </c>
      <c r="S290" s="13"/>
      <c r="T290" s="14" t="str">
        <f t="shared" si="46"/>
        <v/>
      </c>
      <c r="U290" s="14" t="str">
        <f t="shared" si="47"/>
        <v/>
      </c>
      <c r="V290" s="9"/>
      <c r="W290" s="12"/>
      <c r="X290" s="8"/>
      <c r="Y290" s="9"/>
      <c r="Z290" s="14" t="str">
        <f t="shared" si="48"/>
        <v/>
      </c>
      <c r="AA290" s="11">
        <f t="shared" ca="1" si="49"/>
        <v>0</v>
      </c>
      <c r="AB290" s="9"/>
    </row>
    <row r="291" spans="1:28" x14ac:dyDescent="0.3">
      <c r="A291" s="7" t="str">
        <f t="shared" si="40"/>
        <v/>
      </c>
      <c r="B291" s="7" t="str">
        <f t="shared" si="41"/>
        <v/>
      </c>
      <c r="C291" s="7" t="str">
        <f t="shared" si="42"/>
        <v/>
      </c>
      <c r="D291" s="7" t="str">
        <f t="shared" si="43"/>
        <v/>
      </c>
      <c r="E291" s="8"/>
      <c r="F291" s="8"/>
      <c r="G291" s="8"/>
      <c r="H291" s="8"/>
      <c r="I291" s="9"/>
      <c r="J291" s="9"/>
      <c r="K291" s="9"/>
      <c r="L291" s="11" t="str">
        <f>IF($K291="","",IFERROR(VLOOKUP($K291,Listas!$I$4:$J$11,2,FALSE),""))</f>
        <v/>
      </c>
      <c r="M291" s="9"/>
      <c r="N291" s="12"/>
      <c r="O291" s="13"/>
      <c r="P291" s="14" t="str">
        <f t="shared" si="44"/>
        <v/>
      </c>
      <c r="Q291" s="13"/>
      <c r="R291" s="14" t="str">
        <f t="shared" si="45"/>
        <v/>
      </c>
      <c r="S291" s="13"/>
      <c r="T291" s="14" t="str">
        <f t="shared" si="46"/>
        <v/>
      </c>
      <c r="U291" s="14" t="str">
        <f t="shared" si="47"/>
        <v/>
      </c>
      <c r="V291" s="9"/>
      <c r="W291" s="12"/>
      <c r="X291" s="8"/>
      <c r="Y291" s="9"/>
      <c r="Z291" s="14" t="str">
        <f t="shared" si="48"/>
        <v/>
      </c>
      <c r="AA291" s="11">
        <f t="shared" ca="1" si="49"/>
        <v>0</v>
      </c>
      <c r="AB291" s="9"/>
    </row>
    <row r="292" spans="1:28" x14ac:dyDescent="0.3">
      <c r="A292" s="7" t="str">
        <f t="shared" si="40"/>
        <v/>
      </c>
      <c r="B292" s="7" t="str">
        <f t="shared" si="41"/>
        <v/>
      </c>
      <c r="C292" s="7" t="str">
        <f t="shared" si="42"/>
        <v/>
      </c>
      <c r="D292" s="7" t="str">
        <f t="shared" si="43"/>
        <v/>
      </c>
      <c r="E292" s="8"/>
      <c r="F292" s="8"/>
      <c r="G292" s="8"/>
      <c r="H292" s="8"/>
      <c r="I292" s="9"/>
      <c r="J292" s="9"/>
      <c r="K292" s="9"/>
      <c r="L292" s="11" t="str">
        <f>IF($K292="","",IFERROR(VLOOKUP($K292,Listas!$I$4:$J$11,2,FALSE),""))</f>
        <v/>
      </c>
      <c r="M292" s="9"/>
      <c r="N292" s="12"/>
      <c r="O292" s="13"/>
      <c r="P292" s="14" t="str">
        <f t="shared" si="44"/>
        <v/>
      </c>
      <c r="Q292" s="13"/>
      <c r="R292" s="14" t="str">
        <f t="shared" si="45"/>
        <v/>
      </c>
      <c r="S292" s="13"/>
      <c r="T292" s="14" t="str">
        <f t="shared" si="46"/>
        <v/>
      </c>
      <c r="U292" s="14" t="str">
        <f t="shared" si="47"/>
        <v/>
      </c>
      <c r="V292" s="9"/>
      <c r="W292" s="12"/>
      <c r="X292" s="8"/>
      <c r="Y292" s="9"/>
      <c r="Z292" s="14" t="str">
        <f t="shared" si="48"/>
        <v/>
      </c>
      <c r="AA292" s="11">
        <f t="shared" ca="1" si="49"/>
        <v>0</v>
      </c>
      <c r="AB292" s="9"/>
    </row>
    <row r="293" spans="1:28" x14ac:dyDescent="0.3">
      <c r="A293" s="7" t="str">
        <f t="shared" si="40"/>
        <v/>
      </c>
      <c r="B293" s="7" t="str">
        <f t="shared" si="41"/>
        <v/>
      </c>
      <c r="C293" s="7" t="str">
        <f t="shared" si="42"/>
        <v/>
      </c>
      <c r="D293" s="7" t="str">
        <f t="shared" si="43"/>
        <v/>
      </c>
      <c r="E293" s="8"/>
      <c r="F293" s="8"/>
      <c r="G293" s="8"/>
      <c r="H293" s="8"/>
      <c r="I293" s="9"/>
      <c r="J293" s="9"/>
      <c r="K293" s="9"/>
      <c r="L293" s="11" t="str">
        <f>IF($K293="","",IFERROR(VLOOKUP($K293,Listas!$I$4:$J$11,2,FALSE),""))</f>
        <v/>
      </c>
      <c r="M293" s="9"/>
      <c r="N293" s="12"/>
      <c r="O293" s="13"/>
      <c r="P293" s="14" t="str">
        <f t="shared" si="44"/>
        <v/>
      </c>
      <c r="Q293" s="13"/>
      <c r="R293" s="14" t="str">
        <f t="shared" si="45"/>
        <v/>
      </c>
      <c r="S293" s="13"/>
      <c r="T293" s="14" t="str">
        <f t="shared" si="46"/>
        <v/>
      </c>
      <c r="U293" s="14" t="str">
        <f t="shared" si="47"/>
        <v/>
      </c>
      <c r="V293" s="9"/>
      <c r="W293" s="12"/>
      <c r="X293" s="8"/>
      <c r="Y293" s="9"/>
      <c r="Z293" s="14" t="str">
        <f t="shared" si="48"/>
        <v/>
      </c>
      <c r="AA293" s="11">
        <f t="shared" ca="1" si="49"/>
        <v>0</v>
      </c>
      <c r="AB293" s="9"/>
    </row>
    <row r="294" spans="1:28" x14ac:dyDescent="0.3">
      <c r="A294" s="7" t="str">
        <f t="shared" si="40"/>
        <v/>
      </c>
      <c r="B294" s="7" t="str">
        <f t="shared" si="41"/>
        <v/>
      </c>
      <c r="C294" s="7" t="str">
        <f t="shared" si="42"/>
        <v/>
      </c>
      <c r="D294" s="7" t="str">
        <f t="shared" si="43"/>
        <v/>
      </c>
      <c r="E294" s="8"/>
      <c r="F294" s="8"/>
      <c r="G294" s="8"/>
      <c r="H294" s="8"/>
      <c r="I294" s="9"/>
      <c r="J294" s="9"/>
      <c r="K294" s="9"/>
      <c r="L294" s="11" t="str">
        <f>IF($K294="","",IFERROR(VLOOKUP($K294,Listas!$I$4:$J$11,2,FALSE),""))</f>
        <v/>
      </c>
      <c r="M294" s="9"/>
      <c r="N294" s="12"/>
      <c r="O294" s="13"/>
      <c r="P294" s="14" t="str">
        <f t="shared" si="44"/>
        <v/>
      </c>
      <c r="Q294" s="13"/>
      <c r="R294" s="14" t="str">
        <f t="shared" si="45"/>
        <v/>
      </c>
      <c r="S294" s="13"/>
      <c r="T294" s="14" t="str">
        <f t="shared" si="46"/>
        <v/>
      </c>
      <c r="U294" s="14" t="str">
        <f t="shared" si="47"/>
        <v/>
      </c>
      <c r="V294" s="9"/>
      <c r="W294" s="12"/>
      <c r="X294" s="8"/>
      <c r="Y294" s="9"/>
      <c r="Z294" s="14" t="str">
        <f t="shared" si="48"/>
        <v/>
      </c>
      <c r="AA294" s="11">
        <f t="shared" ca="1" si="49"/>
        <v>0</v>
      </c>
      <c r="AB294" s="9"/>
    </row>
    <row r="295" spans="1:28" x14ac:dyDescent="0.3">
      <c r="A295" s="7" t="str">
        <f t="shared" si="40"/>
        <v/>
      </c>
      <c r="B295" s="7" t="str">
        <f t="shared" si="41"/>
        <v/>
      </c>
      <c r="C295" s="7" t="str">
        <f t="shared" si="42"/>
        <v/>
      </c>
      <c r="D295" s="7" t="str">
        <f t="shared" si="43"/>
        <v/>
      </c>
      <c r="E295" s="8"/>
      <c r="F295" s="8"/>
      <c r="G295" s="8"/>
      <c r="H295" s="8"/>
      <c r="I295" s="9"/>
      <c r="J295" s="9"/>
      <c r="K295" s="9"/>
      <c r="L295" s="11" t="str">
        <f>IF($K295="","",IFERROR(VLOOKUP($K295,Listas!$I$4:$J$11,2,FALSE),""))</f>
        <v/>
      </c>
      <c r="M295" s="9"/>
      <c r="N295" s="12"/>
      <c r="O295" s="13"/>
      <c r="P295" s="14" t="str">
        <f t="shared" si="44"/>
        <v/>
      </c>
      <c r="Q295" s="13"/>
      <c r="R295" s="14" t="str">
        <f t="shared" si="45"/>
        <v/>
      </c>
      <c r="S295" s="13"/>
      <c r="T295" s="14" t="str">
        <f t="shared" si="46"/>
        <v/>
      </c>
      <c r="U295" s="14" t="str">
        <f t="shared" si="47"/>
        <v/>
      </c>
      <c r="V295" s="9"/>
      <c r="W295" s="12"/>
      <c r="X295" s="8"/>
      <c r="Y295" s="9"/>
      <c r="Z295" s="14" t="str">
        <f t="shared" si="48"/>
        <v/>
      </c>
      <c r="AA295" s="11">
        <f t="shared" ca="1" si="49"/>
        <v>0</v>
      </c>
      <c r="AB295" s="9"/>
    </row>
    <row r="296" spans="1:28" x14ac:dyDescent="0.3">
      <c r="A296" s="7" t="str">
        <f t="shared" si="40"/>
        <v/>
      </c>
      <c r="B296" s="7" t="str">
        <f t="shared" si="41"/>
        <v/>
      </c>
      <c r="C296" s="7" t="str">
        <f t="shared" si="42"/>
        <v/>
      </c>
      <c r="D296" s="7" t="str">
        <f t="shared" si="43"/>
        <v/>
      </c>
      <c r="E296" s="8"/>
      <c r="F296" s="8"/>
      <c r="G296" s="8"/>
      <c r="H296" s="8"/>
      <c r="I296" s="9"/>
      <c r="J296" s="9"/>
      <c r="K296" s="9"/>
      <c r="L296" s="11" t="str">
        <f>IF($K296="","",IFERROR(VLOOKUP($K296,Listas!$I$4:$J$11,2,FALSE),""))</f>
        <v/>
      </c>
      <c r="M296" s="9"/>
      <c r="N296" s="12"/>
      <c r="O296" s="13"/>
      <c r="P296" s="14" t="str">
        <f t="shared" si="44"/>
        <v/>
      </c>
      <c r="Q296" s="13"/>
      <c r="R296" s="14" t="str">
        <f t="shared" si="45"/>
        <v/>
      </c>
      <c r="S296" s="13"/>
      <c r="T296" s="14" t="str">
        <f t="shared" si="46"/>
        <v/>
      </c>
      <c r="U296" s="14" t="str">
        <f t="shared" si="47"/>
        <v/>
      </c>
      <c r="V296" s="9"/>
      <c r="W296" s="12"/>
      <c r="X296" s="8"/>
      <c r="Y296" s="9"/>
      <c r="Z296" s="14" t="str">
        <f t="shared" si="48"/>
        <v/>
      </c>
      <c r="AA296" s="11">
        <f t="shared" ca="1" si="49"/>
        <v>0</v>
      </c>
      <c r="AB296" s="9"/>
    </row>
    <row r="297" spans="1:28" x14ac:dyDescent="0.3">
      <c r="A297" s="7" t="str">
        <f t="shared" si="40"/>
        <v/>
      </c>
      <c r="B297" s="7" t="str">
        <f t="shared" si="41"/>
        <v/>
      </c>
      <c r="C297" s="7" t="str">
        <f t="shared" si="42"/>
        <v/>
      </c>
      <c r="D297" s="7" t="str">
        <f t="shared" si="43"/>
        <v/>
      </c>
      <c r="E297" s="8"/>
      <c r="F297" s="8"/>
      <c r="G297" s="8"/>
      <c r="H297" s="8"/>
      <c r="I297" s="9"/>
      <c r="J297" s="9"/>
      <c r="K297" s="9"/>
      <c r="L297" s="11" t="str">
        <f>IF($K297="","",IFERROR(VLOOKUP($K297,Listas!$I$4:$J$11,2,FALSE),""))</f>
        <v/>
      </c>
      <c r="M297" s="9"/>
      <c r="N297" s="12"/>
      <c r="O297" s="13"/>
      <c r="P297" s="14" t="str">
        <f t="shared" si="44"/>
        <v/>
      </c>
      <c r="Q297" s="13"/>
      <c r="R297" s="14" t="str">
        <f t="shared" si="45"/>
        <v/>
      </c>
      <c r="S297" s="13"/>
      <c r="T297" s="14" t="str">
        <f t="shared" si="46"/>
        <v/>
      </c>
      <c r="U297" s="14" t="str">
        <f t="shared" si="47"/>
        <v/>
      </c>
      <c r="V297" s="9"/>
      <c r="W297" s="12"/>
      <c r="X297" s="8"/>
      <c r="Y297" s="9"/>
      <c r="Z297" s="14" t="str">
        <f t="shared" si="48"/>
        <v/>
      </c>
      <c r="AA297" s="11">
        <f t="shared" ca="1" si="49"/>
        <v>0</v>
      </c>
      <c r="AB297" s="9"/>
    </row>
    <row r="298" spans="1:28" x14ac:dyDescent="0.3">
      <c r="A298" s="7" t="str">
        <f t="shared" si="40"/>
        <v/>
      </c>
      <c r="B298" s="7" t="str">
        <f t="shared" si="41"/>
        <v/>
      </c>
      <c r="C298" s="7" t="str">
        <f t="shared" si="42"/>
        <v/>
      </c>
      <c r="D298" s="7" t="str">
        <f t="shared" si="43"/>
        <v/>
      </c>
      <c r="E298" s="8"/>
      <c r="F298" s="8"/>
      <c r="G298" s="8"/>
      <c r="H298" s="8"/>
      <c r="I298" s="9"/>
      <c r="J298" s="9"/>
      <c r="K298" s="9"/>
      <c r="L298" s="11" t="str">
        <f>IF($K298="","",IFERROR(VLOOKUP($K298,Listas!$I$4:$J$11,2,FALSE),""))</f>
        <v/>
      </c>
      <c r="M298" s="9"/>
      <c r="N298" s="12"/>
      <c r="O298" s="13"/>
      <c r="P298" s="14" t="str">
        <f t="shared" si="44"/>
        <v/>
      </c>
      <c r="Q298" s="13"/>
      <c r="R298" s="14" t="str">
        <f t="shared" si="45"/>
        <v/>
      </c>
      <c r="S298" s="13"/>
      <c r="T298" s="14" t="str">
        <f t="shared" si="46"/>
        <v/>
      </c>
      <c r="U298" s="14" t="str">
        <f t="shared" si="47"/>
        <v/>
      </c>
      <c r="V298" s="9"/>
      <c r="W298" s="12"/>
      <c r="X298" s="8"/>
      <c r="Y298" s="9"/>
      <c r="Z298" s="14" t="str">
        <f t="shared" si="48"/>
        <v/>
      </c>
      <c r="AA298" s="11">
        <f t="shared" ca="1" si="49"/>
        <v>0</v>
      </c>
      <c r="AB298" s="9"/>
    </row>
    <row r="299" spans="1:28" x14ac:dyDescent="0.3">
      <c r="A299" s="7" t="str">
        <f t="shared" si="40"/>
        <v/>
      </c>
      <c r="B299" s="7" t="str">
        <f t="shared" si="41"/>
        <v/>
      </c>
      <c r="C299" s="7" t="str">
        <f t="shared" si="42"/>
        <v/>
      </c>
      <c r="D299" s="7" t="str">
        <f t="shared" si="43"/>
        <v/>
      </c>
      <c r="E299" s="8"/>
      <c r="F299" s="8"/>
      <c r="G299" s="8"/>
      <c r="H299" s="8"/>
      <c r="I299" s="9"/>
      <c r="J299" s="9"/>
      <c r="K299" s="9"/>
      <c r="L299" s="11" t="str">
        <f>IF($K299="","",IFERROR(VLOOKUP($K299,Listas!$I$4:$J$11,2,FALSE),""))</f>
        <v/>
      </c>
      <c r="M299" s="9"/>
      <c r="N299" s="12"/>
      <c r="O299" s="13"/>
      <c r="P299" s="14" t="str">
        <f t="shared" si="44"/>
        <v/>
      </c>
      <c r="Q299" s="13"/>
      <c r="R299" s="14" t="str">
        <f t="shared" si="45"/>
        <v/>
      </c>
      <c r="S299" s="13"/>
      <c r="T299" s="14" t="str">
        <f t="shared" si="46"/>
        <v/>
      </c>
      <c r="U299" s="14" t="str">
        <f t="shared" si="47"/>
        <v/>
      </c>
      <c r="V299" s="9"/>
      <c r="W299" s="12"/>
      <c r="X299" s="8"/>
      <c r="Y299" s="9"/>
      <c r="Z299" s="14" t="str">
        <f t="shared" si="48"/>
        <v/>
      </c>
      <c r="AA299" s="11">
        <f t="shared" ca="1" si="49"/>
        <v>0</v>
      </c>
      <c r="AB299" s="9"/>
    </row>
    <row r="300" spans="1:28" x14ac:dyDescent="0.3">
      <c r="A300" s="7" t="str">
        <f t="shared" si="40"/>
        <v/>
      </c>
      <c r="B300" s="7" t="str">
        <f t="shared" si="41"/>
        <v/>
      </c>
      <c r="C300" s="7" t="str">
        <f t="shared" si="42"/>
        <v/>
      </c>
      <c r="D300" s="7" t="str">
        <f t="shared" si="43"/>
        <v/>
      </c>
      <c r="E300" s="8"/>
      <c r="F300" s="8"/>
      <c r="G300" s="8"/>
      <c r="H300" s="8"/>
      <c r="I300" s="9"/>
      <c r="J300" s="9"/>
      <c r="K300" s="9"/>
      <c r="L300" s="11" t="str">
        <f>IF($K300="","",IFERROR(VLOOKUP($K300,Listas!$I$4:$J$11,2,FALSE),""))</f>
        <v/>
      </c>
      <c r="M300" s="9"/>
      <c r="N300" s="12"/>
      <c r="O300" s="13"/>
      <c r="P300" s="14" t="str">
        <f t="shared" si="44"/>
        <v/>
      </c>
      <c r="Q300" s="13"/>
      <c r="R300" s="14" t="str">
        <f t="shared" si="45"/>
        <v/>
      </c>
      <c r="S300" s="13"/>
      <c r="T300" s="14" t="str">
        <f t="shared" si="46"/>
        <v/>
      </c>
      <c r="U300" s="14" t="str">
        <f t="shared" si="47"/>
        <v/>
      </c>
      <c r="V300" s="9"/>
      <c r="W300" s="12"/>
      <c r="X300" s="8"/>
      <c r="Y300" s="9"/>
      <c r="Z300" s="14" t="str">
        <f t="shared" si="48"/>
        <v/>
      </c>
      <c r="AA300" s="11">
        <f t="shared" ca="1" si="49"/>
        <v>0</v>
      </c>
      <c r="AB300" s="9"/>
    </row>
    <row r="301" spans="1:28" x14ac:dyDescent="0.3">
      <c r="A301" s="7" t="str">
        <f t="shared" si="40"/>
        <v/>
      </c>
      <c r="B301" s="7" t="str">
        <f t="shared" si="41"/>
        <v/>
      </c>
      <c r="C301" s="7" t="str">
        <f t="shared" si="42"/>
        <v/>
      </c>
      <c r="D301" s="7" t="str">
        <f t="shared" si="43"/>
        <v/>
      </c>
      <c r="E301" s="8"/>
      <c r="F301" s="8"/>
      <c r="G301" s="8"/>
      <c r="H301" s="8"/>
      <c r="I301" s="9"/>
      <c r="J301" s="9"/>
      <c r="K301" s="9"/>
      <c r="L301" s="11" t="str">
        <f>IF($K301="","",IFERROR(VLOOKUP($K301,Listas!$I$4:$J$11,2,FALSE),""))</f>
        <v/>
      </c>
      <c r="M301" s="9"/>
      <c r="N301" s="12"/>
      <c r="O301" s="13"/>
      <c r="P301" s="14" t="str">
        <f t="shared" si="44"/>
        <v/>
      </c>
      <c r="Q301" s="13"/>
      <c r="R301" s="14" t="str">
        <f t="shared" si="45"/>
        <v/>
      </c>
      <c r="S301" s="13"/>
      <c r="T301" s="14" t="str">
        <f t="shared" si="46"/>
        <v/>
      </c>
      <c r="U301" s="14" t="str">
        <f t="shared" si="47"/>
        <v/>
      </c>
      <c r="V301" s="9"/>
      <c r="W301" s="12"/>
      <c r="X301" s="8"/>
      <c r="Y301" s="9"/>
      <c r="Z301" s="14" t="str">
        <f t="shared" si="48"/>
        <v/>
      </c>
      <c r="AA301" s="11">
        <f t="shared" ca="1" si="49"/>
        <v>0</v>
      </c>
      <c r="AB301" s="9"/>
    </row>
    <row r="302" spans="1:28" x14ac:dyDescent="0.3">
      <c r="A302" s="7" t="str">
        <f t="shared" si="40"/>
        <v/>
      </c>
      <c r="B302" s="7" t="str">
        <f t="shared" si="41"/>
        <v/>
      </c>
      <c r="C302" s="7" t="str">
        <f t="shared" si="42"/>
        <v/>
      </c>
      <c r="D302" s="7" t="str">
        <f t="shared" si="43"/>
        <v/>
      </c>
      <c r="E302" s="8"/>
      <c r="F302" s="8"/>
      <c r="G302" s="8"/>
      <c r="H302" s="8"/>
      <c r="I302" s="9"/>
      <c r="J302" s="9"/>
      <c r="K302" s="9"/>
      <c r="L302" s="11" t="str">
        <f>IF($K302="","",IFERROR(VLOOKUP($K302,Listas!$I$4:$J$11,2,FALSE),""))</f>
        <v/>
      </c>
      <c r="M302" s="9"/>
      <c r="N302" s="12"/>
      <c r="O302" s="13"/>
      <c r="P302" s="14" t="str">
        <f t="shared" si="44"/>
        <v/>
      </c>
      <c r="Q302" s="13"/>
      <c r="R302" s="14" t="str">
        <f t="shared" si="45"/>
        <v/>
      </c>
      <c r="S302" s="13"/>
      <c r="T302" s="14" t="str">
        <f t="shared" si="46"/>
        <v/>
      </c>
      <c r="U302" s="14" t="str">
        <f t="shared" si="47"/>
        <v/>
      </c>
      <c r="V302" s="9"/>
      <c r="W302" s="12"/>
      <c r="X302" s="8"/>
      <c r="Y302" s="9"/>
      <c r="Z302" s="14" t="str">
        <f t="shared" si="48"/>
        <v/>
      </c>
      <c r="AA302" s="11">
        <f t="shared" ca="1" si="49"/>
        <v>0</v>
      </c>
      <c r="AB302" s="9"/>
    </row>
    <row r="303" spans="1:28" x14ac:dyDescent="0.3">
      <c r="A303" s="7" t="str">
        <f t="shared" si="40"/>
        <v/>
      </c>
      <c r="B303" s="7" t="str">
        <f t="shared" si="41"/>
        <v/>
      </c>
      <c r="C303" s="7" t="str">
        <f t="shared" si="42"/>
        <v/>
      </c>
      <c r="D303" s="7" t="str">
        <f t="shared" si="43"/>
        <v/>
      </c>
      <c r="E303" s="8"/>
      <c r="F303" s="8"/>
      <c r="G303" s="8"/>
      <c r="H303" s="8"/>
      <c r="I303" s="9"/>
      <c r="J303" s="9"/>
      <c r="K303" s="9"/>
      <c r="L303" s="11" t="str">
        <f>IF($K303="","",IFERROR(VLOOKUP($K303,Listas!$I$4:$J$11,2,FALSE),""))</f>
        <v/>
      </c>
      <c r="M303" s="9"/>
      <c r="N303" s="12"/>
      <c r="O303" s="13"/>
      <c r="P303" s="14" t="str">
        <f t="shared" si="44"/>
        <v/>
      </c>
      <c r="Q303" s="13"/>
      <c r="R303" s="14" t="str">
        <f t="shared" si="45"/>
        <v/>
      </c>
      <c r="S303" s="13"/>
      <c r="T303" s="14" t="str">
        <f t="shared" si="46"/>
        <v/>
      </c>
      <c r="U303" s="14" t="str">
        <f t="shared" si="47"/>
        <v/>
      </c>
      <c r="V303" s="9"/>
      <c r="W303" s="12"/>
      <c r="X303" s="8"/>
      <c r="Y303" s="9"/>
      <c r="Z303" s="14" t="str">
        <f t="shared" si="48"/>
        <v/>
      </c>
      <c r="AA303" s="11">
        <f t="shared" ca="1" si="49"/>
        <v>0</v>
      </c>
      <c r="AB303" s="9"/>
    </row>
    <row r="304" spans="1:28" x14ac:dyDescent="0.3">
      <c r="A304" s="7" t="str">
        <f t="shared" si="40"/>
        <v/>
      </c>
      <c r="B304" s="7" t="str">
        <f t="shared" si="41"/>
        <v/>
      </c>
      <c r="C304" s="7" t="str">
        <f t="shared" si="42"/>
        <v/>
      </c>
      <c r="D304" s="7" t="str">
        <f t="shared" si="43"/>
        <v/>
      </c>
      <c r="E304" s="8"/>
      <c r="F304" s="8"/>
      <c r="G304" s="8"/>
      <c r="H304" s="8"/>
      <c r="I304" s="9"/>
      <c r="J304" s="9"/>
      <c r="K304" s="9"/>
      <c r="L304" s="11" t="str">
        <f>IF($K304="","",IFERROR(VLOOKUP($K304,Listas!$I$4:$J$11,2,FALSE),""))</f>
        <v/>
      </c>
      <c r="M304" s="9"/>
      <c r="N304" s="12"/>
      <c r="O304" s="13"/>
      <c r="P304" s="14" t="str">
        <f t="shared" si="44"/>
        <v/>
      </c>
      <c r="Q304" s="13"/>
      <c r="R304" s="14" t="str">
        <f t="shared" si="45"/>
        <v/>
      </c>
      <c r="S304" s="13"/>
      <c r="T304" s="14" t="str">
        <f t="shared" si="46"/>
        <v/>
      </c>
      <c r="U304" s="14" t="str">
        <f t="shared" si="47"/>
        <v/>
      </c>
      <c r="V304" s="9"/>
      <c r="W304" s="12"/>
      <c r="X304" s="8"/>
      <c r="Y304" s="9"/>
      <c r="Z304" s="14" t="str">
        <f t="shared" si="48"/>
        <v/>
      </c>
      <c r="AA304" s="11">
        <f t="shared" ca="1" si="49"/>
        <v>0</v>
      </c>
      <c r="AB304" s="9"/>
    </row>
    <row r="305" spans="1:28" x14ac:dyDescent="0.3">
      <c r="A305" s="7" t="str">
        <f t="shared" si="40"/>
        <v/>
      </c>
      <c r="B305" s="7" t="str">
        <f t="shared" si="41"/>
        <v/>
      </c>
      <c r="C305" s="7" t="str">
        <f t="shared" si="42"/>
        <v/>
      </c>
      <c r="D305" s="7" t="str">
        <f t="shared" si="43"/>
        <v/>
      </c>
      <c r="E305" s="8"/>
      <c r="F305" s="8"/>
      <c r="G305" s="8"/>
      <c r="H305" s="8"/>
      <c r="I305" s="9"/>
      <c r="J305" s="9"/>
      <c r="K305" s="9"/>
      <c r="L305" s="11" t="str">
        <f>IF($K305="","",IFERROR(VLOOKUP($K305,Listas!$I$4:$J$11,2,FALSE),""))</f>
        <v/>
      </c>
      <c r="M305" s="9"/>
      <c r="N305" s="12"/>
      <c r="O305" s="13"/>
      <c r="P305" s="14" t="str">
        <f t="shared" si="44"/>
        <v/>
      </c>
      <c r="Q305" s="13"/>
      <c r="R305" s="14" t="str">
        <f t="shared" si="45"/>
        <v/>
      </c>
      <c r="S305" s="13"/>
      <c r="T305" s="14" t="str">
        <f t="shared" si="46"/>
        <v/>
      </c>
      <c r="U305" s="14" t="str">
        <f t="shared" si="47"/>
        <v/>
      </c>
      <c r="V305" s="9"/>
      <c r="W305" s="12"/>
      <c r="X305" s="8"/>
      <c r="Y305" s="9"/>
      <c r="Z305" s="14" t="str">
        <f t="shared" si="48"/>
        <v/>
      </c>
      <c r="AA305" s="11">
        <f t="shared" ca="1" si="49"/>
        <v>0</v>
      </c>
      <c r="AB305" s="9"/>
    </row>
    <row r="306" spans="1:28" x14ac:dyDescent="0.3">
      <c r="A306" s="7" t="str">
        <f t="shared" si="40"/>
        <v/>
      </c>
      <c r="B306" s="7" t="str">
        <f t="shared" si="41"/>
        <v/>
      </c>
      <c r="C306" s="7" t="str">
        <f t="shared" si="42"/>
        <v/>
      </c>
      <c r="D306" s="7" t="str">
        <f t="shared" si="43"/>
        <v/>
      </c>
      <c r="E306" s="8"/>
      <c r="F306" s="8"/>
      <c r="G306" s="8"/>
      <c r="H306" s="8"/>
      <c r="I306" s="9"/>
      <c r="J306" s="9"/>
      <c r="K306" s="9"/>
      <c r="L306" s="11" t="str">
        <f>IF($K306="","",IFERROR(VLOOKUP($K306,Listas!$I$4:$J$11,2,FALSE),""))</f>
        <v/>
      </c>
      <c r="M306" s="9"/>
      <c r="N306" s="12"/>
      <c r="O306" s="13"/>
      <c r="P306" s="14" t="str">
        <f t="shared" si="44"/>
        <v/>
      </c>
      <c r="Q306" s="13"/>
      <c r="R306" s="14" t="str">
        <f t="shared" si="45"/>
        <v/>
      </c>
      <c r="S306" s="13"/>
      <c r="T306" s="14" t="str">
        <f t="shared" si="46"/>
        <v/>
      </c>
      <c r="U306" s="14" t="str">
        <f t="shared" si="47"/>
        <v/>
      </c>
      <c r="V306" s="9"/>
      <c r="W306" s="12"/>
      <c r="X306" s="8"/>
      <c r="Y306" s="9"/>
      <c r="Z306" s="14" t="str">
        <f t="shared" si="48"/>
        <v/>
      </c>
      <c r="AA306" s="11">
        <f t="shared" ca="1" si="49"/>
        <v>0</v>
      </c>
      <c r="AB306" s="9"/>
    </row>
    <row r="307" spans="1:28" x14ac:dyDescent="0.3">
      <c r="A307" s="7" t="str">
        <f t="shared" si="40"/>
        <v/>
      </c>
      <c r="B307" s="7" t="str">
        <f t="shared" si="41"/>
        <v/>
      </c>
      <c r="C307" s="7" t="str">
        <f t="shared" si="42"/>
        <v/>
      </c>
      <c r="D307" s="7" t="str">
        <f t="shared" si="43"/>
        <v/>
      </c>
      <c r="E307" s="8"/>
      <c r="F307" s="8"/>
      <c r="G307" s="8"/>
      <c r="H307" s="8"/>
      <c r="I307" s="9"/>
      <c r="J307" s="9"/>
      <c r="K307" s="9"/>
      <c r="L307" s="11" t="str">
        <f>IF($K307="","",IFERROR(VLOOKUP($K307,Listas!$I$4:$J$11,2,FALSE),""))</f>
        <v/>
      </c>
      <c r="M307" s="9"/>
      <c r="N307" s="12"/>
      <c r="O307" s="13"/>
      <c r="P307" s="14" t="str">
        <f t="shared" si="44"/>
        <v/>
      </c>
      <c r="Q307" s="13"/>
      <c r="R307" s="14" t="str">
        <f t="shared" si="45"/>
        <v/>
      </c>
      <c r="S307" s="13"/>
      <c r="T307" s="14" t="str">
        <f t="shared" si="46"/>
        <v/>
      </c>
      <c r="U307" s="14" t="str">
        <f t="shared" si="47"/>
        <v/>
      </c>
      <c r="V307" s="9"/>
      <c r="W307" s="12"/>
      <c r="X307" s="8"/>
      <c r="Y307" s="9"/>
      <c r="Z307" s="14" t="str">
        <f t="shared" si="48"/>
        <v/>
      </c>
      <c r="AA307" s="11">
        <f t="shared" ca="1" si="49"/>
        <v>0</v>
      </c>
      <c r="AB307" s="9"/>
    </row>
  </sheetData>
  <mergeCells count="4">
    <mergeCell ref="A3:F3"/>
    <mergeCell ref="G3:L3"/>
    <mergeCell ref="A1:AB1"/>
    <mergeCell ref="M3:AB3"/>
  </mergeCells>
  <conditionalFormatting sqref="A8:AB307">
    <cfRule type="expression" dxfId="2" priority="1">
      <formula>$V8="ANULADA"</formula>
    </cfRule>
    <cfRule type="expression" dxfId="1" priority="2">
      <formula>$V8="PAGADA"</formula>
    </cfRule>
    <cfRule type="expression" dxfId="0" priority="3">
      <formula>AND($V8&lt;&gt;"PAGADA",$V8&lt;&gt;"ANULADA",$Z8&gt;0,$H8&lt;TODAY())</formula>
    </cfRule>
  </conditionalFormatting>
  <dataValidations count="6">
    <dataValidation type="list" allowBlank="1" sqref="K8:K307" xr:uid="{00000000-0002-0000-0200-000000000000}">
      <formula1>ProveedoresLista</formula1>
    </dataValidation>
    <dataValidation type="list" allowBlank="1" sqref="O8:O307" xr:uid="{00000000-0002-0000-0200-000001000000}">
      <formula1>TiposIVA</formula1>
    </dataValidation>
    <dataValidation type="list" allowBlank="1" sqref="Q8:Q307" xr:uid="{00000000-0002-0000-0200-000002000000}">
      <formula1>IVADeducible</formula1>
    </dataValidation>
    <dataValidation type="list" allowBlank="1" sqref="S8:S307" xr:uid="{00000000-0002-0000-0200-000003000000}">
      <formula1>TiposIRPF</formula1>
    </dataValidation>
    <dataValidation type="list" allowBlank="1" sqref="V8:V307" xr:uid="{00000000-0002-0000-0200-000004000000}">
      <formula1>EstadosPago</formula1>
    </dataValidation>
    <dataValidation type="list" allowBlank="1" sqref="Y8:Y307" xr:uid="{00000000-0002-0000-0200-000005000000}">
      <formula1>MetodosPago</formula1>
    </dataValidation>
  </dataValidations>
  <pageMargins left="0.7" right="0.7" top="0.75" bottom="0.75" header="0.3" footer="0.3"/>
  <drawing r:id="rId1"/>
  <legacy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:N16"/>
  <sheetViews>
    <sheetView showGridLines="0" workbookViewId="0"/>
  </sheetViews>
  <sheetFormatPr baseColWidth="10" defaultColWidth="8.88671875" defaultRowHeight="14.4" x14ac:dyDescent="0.3"/>
  <cols>
    <col min="1" max="2" width="18" customWidth="1"/>
    <col min="3" max="4" width="12" customWidth="1"/>
    <col min="5" max="5" width="14" customWidth="1"/>
    <col min="6" max="6" width="28" customWidth="1"/>
    <col min="7" max="7" width="16" customWidth="1"/>
    <col min="9" max="9" width="28" customWidth="1"/>
    <col min="10" max="10" width="16" customWidth="1"/>
    <col min="12" max="13" width="16" customWidth="1"/>
    <col min="14" max="14" width="12" customWidth="1"/>
  </cols>
  <sheetData>
    <row r="1" spans="1:14" x14ac:dyDescent="0.3">
      <c r="A1" s="42" t="s">
        <v>147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3" spans="1:14" x14ac:dyDescent="0.3">
      <c r="A3" s="15" t="s">
        <v>148</v>
      </c>
      <c r="B3" s="15" t="s">
        <v>149</v>
      </c>
      <c r="C3" s="15" t="s">
        <v>150</v>
      </c>
      <c r="D3" s="15" t="s">
        <v>151</v>
      </c>
      <c r="E3" s="15" t="s">
        <v>152</v>
      </c>
      <c r="F3" s="15" t="s">
        <v>153</v>
      </c>
      <c r="G3" s="15" t="s">
        <v>51</v>
      </c>
      <c r="I3" s="15" t="s">
        <v>154</v>
      </c>
      <c r="J3" s="15" t="s">
        <v>107</v>
      </c>
      <c r="L3" s="15" t="s">
        <v>155</v>
      </c>
      <c r="M3" s="15" t="s">
        <v>108</v>
      </c>
      <c r="N3" s="15" t="s">
        <v>156</v>
      </c>
    </row>
    <row r="4" spans="1:14" x14ac:dyDescent="0.3">
      <c r="A4" s="16" t="s">
        <v>83</v>
      </c>
      <c r="B4" s="16" t="s">
        <v>70</v>
      </c>
      <c r="C4" s="17">
        <v>0</v>
      </c>
      <c r="D4" s="17">
        <v>0</v>
      </c>
      <c r="E4" s="16" t="s">
        <v>66</v>
      </c>
      <c r="F4" s="16" t="s">
        <v>67</v>
      </c>
      <c r="G4" s="16" t="s">
        <v>157</v>
      </c>
      <c r="I4" s="16" t="s">
        <v>114</v>
      </c>
      <c r="J4" s="16" t="s">
        <v>158</v>
      </c>
      <c r="L4" s="16" t="s">
        <v>83</v>
      </c>
      <c r="M4" s="17">
        <v>1</v>
      </c>
      <c r="N4" s="18">
        <v>2025</v>
      </c>
    </row>
    <row r="5" spans="1:14" x14ac:dyDescent="0.3">
      <c r="A5" s="16" t="s">
        <v>74</v>
      </c>
      <c r="B5" s="16" t="s">
        <v>75</v>
      </c>
      <c r="C5" s="17">
        <v>0.04</v>
      </c>
      <c r="D5" s="17">
        <v>7.0000000000000007E-2</v>
      </c>
      <c r="E5" s="16" t="s">
        <v>85</v>
      </c>
      <c r="F5" s="16" t="s">
        <v>72</v>
      </c>
      <c r="G5" s="16" t="s">
        <v>159</v>
      </c>
      <c r="I5" s="16" t="s">
        <v>119</v>
      </c>
      <c r="J5" s="16" t="s">
        <v>160</v>
      </c>
      <c r="L5" s="16" t="s">
        <v>74</v>
      </c>
      <c r="M5" s="17">
        <v>0.5</v>
      </c>
      <c r="N5" s="18">
        <v>2026</v>
      </c>
    </row>
    <row r="6" spans="1:14" x14ac:dyDescent="0.3">
      <c r="A6" s="16" t="s">
        <v>69</v>
      </c>
      <c r="B6" s="16" t="s">
        <v>88</v>
      </c>
      <c r="C6" s="17">
        <v>0.1</v>
      </c>
      <c r="D6" s="17">
        <v>0.15</v>
      </c>
      <c r="E6" s="16" t="s">
        <v>93</v>
      </c>
      <c r="F6" s="16" t="s">
        <v>78</v>
      </c>
      <c r="G6" s="16" t="s">
        <v>161</v>
      </c>
      <c r="I6" s="16" t="s">
        <v>123</v>
      </c>
      <c r="J6" s="16" t="s">
        <v>162</v>
      </c>
      <c r="L6" s="16" t="s">
        <v>116</v>
      </c>
      <c r="M6" s="17">
        <v>0</v>
      </c>
      <c r="N6" s="18">
        <v>2027</v>
      </c>
    </row>
    <row r="7" spans="1:14" x14ac:dyDescent="0.3">
      <c r="A7" s="16" t="s">
        <v>96</v>
      </c>
      <c r="B7" s="16" t="s">
        <v>163</v>
      </c>
      <c r="C7" s="17">
        <v>0.21</v>
      </c>
      <c r="E7" s="16" t="s">
        <v>77</v>
      </c>
      <c r="F7" s="16" t="s">
        <v>81</v>
      </c>
      <c r="G7" s="16" t="s">
        <v>164</v>
      </c>
      <c r="I7" s="16" t="s">
        <v>128</v>
      </c>
      <c r="J7" s="16" t="s">
        <v>165</v>
      </c>
      <c r="L7" s="16" t="s">
        <v>96</v>
      </c>
    </row>
    <row r="8" spans="1:14" x14ac:dyDescent="0.3">
      <c r="B8" s="16" t="s">
        <v>125</v>
      </c>
      <c r="F8" s="16" t="s">
        <v>86</v>
      </c>
      <c r="G8" s="16" t="s">
        <v>166</v>
      </c>
      <c r="I8" s="16" t="s">
        <v>132</v>
      </c>
      <c r="J8" s="16" t="s">
        <v>167</v>
      </c>
    </row>
    <row r="9" spans="1:14" x14ac:dyDescent="0.3">
      <c r="B9" s="16" t="s">
        <v>99</v>
      </c>
      <c r="F9" s="16" t="s">
        <v>90</v>
      </c>
      <c r="G9" s="16" t="s">
        <v>168</v>
      </c>
      <c r="I9" s="16" t="s">
        <v>136</v>
      </c>
      <c r="J9" s="16" t="s">
        <v>169</v>
      </c>
    </row>
    <row r="10" spans="1:14" x14ac:dyDescent="0.3">
      <c r="F10" s="16" t="s">
        <v>94</v>
      </c>
      <c r="G10" s="16" t="s">
        <v>170</v>
      </c>
      <c r="I10" s="16" t="s">
        <v>140</v>
      </c>
      <c r="J10" s="16" t="s">
        <v>171</v>
      </c>
    </row>
    <row r="11" spans="1:14" x14ac:dyDescent="0.3">
      <c r="I11" s="16" t="s">
        <v>144</v>
      </c>
      <c r="J11" s="16" t="s">
        <v>172</v>
      </c>
    </row>
    <row r="15" spans="1:14" x14ac:dyDescent="0.3">
      <c r="A15" s="43" t="s">
        <v>173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5"/>
    </row>
    <row r="16" spans="1:14" x14ac:dyDescent="0.3">
      <c r="A16" s="26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8"/>
    </row>
  </sheetData>
  <mergeCells count="2">
    <mergeCell ref="A15:N16"/>
    <mergeCell ref="A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10</vt:i4>
      </vt:variant>
    </vt:vector>
  </HeadingPairs>
  <TitlesOfParts>
    <vt:vector size="14" baseType="lpstr">
      <vt:lpstr>RESUMEN</vt:lpstr>
      <vt:lpstr>EXPEDIDAS_INGRESOS</vt:lpstr>
      <vt:lpstr>RECIBIDAS_GASTOS</vt:lpstr>
      <vt:lpstr>Listas</vt:lpstr>
      <vt:lpstr>AniosResumen</vt:lpstr>
      <vt:lpstr>ClientesLista</vt:lpstr>
      <vt:lpstr>EstadosCobro</vt:lpstr>
      <vt:lpstr>EstadosPago</vt:lpstr>
      <vt:lpstr>IVADeducible</vt:lpstr>
      <vt:lpstr>MetodosPago</vt:lpstr>
      <vt:lpstr>ProveedoresLista</vt:lpstr>
      <vt:lpstr>SeriesEmitidas</vt:lpstr>
      <vt:lpstr>TiposIRPF</vt:lpstr>
      <vt:lpstr>TiposIVA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2026-04-21T09:45:01Z</dcterms:modified>
</cp:coreProperties>
</file>