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Registro de hábitos\"/>
    </mc:Choice>
  </mc:AlternateContent>
  <xr:revisionPtr revIDLastSave="0" documentId="13_ncr:1_{B8523370-6F51-46F1-8DE3-967D4367C8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gistro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1" l="1"/>
  <c r="A6" i="1" s="1"/>
  <c r="C7" i="1"/>
  <c r="D7" i="1" s="1"/>
  <c r="AF11" i="1" l="1"/>
  <c r="L11" i="1"/>
  <c r="AB11" i="1"/>
  <c r="AE11" i="1"/>
  <c r="K11" i="1"/>
  <c r="D11" i="1"/>
  <c r="AD11" i="1"/>
  <c r="J11" i="1"/>
  <c r="H11" i="1"/>
  <c r="Y11" i="1"/>
  <c r="T11" i="1"/>
  <c r="Q11" i="1"/>
  <c r="P11" i="1"/>
  <c r="AC11" i="1"/>
  <c r="I11" i="1"/>
  <c r="AA11" i="1"/>
  <c r="G11" i="1"/>
  <c r="Z11" i="1"/>
  <c r="F11" i="1"/>
  <c r="E11" i="1"/>
  <c r="S11" i="1"/>
  <c r="V11" i="1"/>
  <c r="W11" i="1"/>
  <c r="C11" i="1"/>
  <c r="R11" i="1"/>
  <c r="O11" i="1"/>
  <c r="N11" i="1"/>
  <c r="AG11" i="1"/>
  <c r="M11" i="1"/>
  <c r="X11" i="1"/>
  <c r="U11" i="1"/>
  <c r="Z10" i="1" l="1"/>
  <c r="Z21" i="1"/>
  <c r="Z22" i="1" s="1"/>
  <c r="P10" i="1"/>
  <c r="P21" i="1"/>
  <c r="P22" i="1" s="1"/>
  <c r="M10" i="1"/>
  <c r="M21" i="1"/>
  <c r="M22" i="1" s="1"/>
  <c r="N10" i="1"/>
  <c r="N21" i="1"/>
  <c r="N22" i="1" s="1"/>
  <c r="O21" i="1"/>
  <c r="O22" i="1" s="1"/>
  <c r="O10" i="1"/>
  <c r="D21" i="1"/>
  <c r="D22" i="1" s="1"/>
  <c r="D10" i="1"/>
  <c r="AC10" i="1"/>
  <c r="AC21" i="1"/>
  <c r="AC22" i="1" s="1"/>
  <c r="X21" i="1"/>
  <c r="X22" i="1" s="1"/>
  <c r="X10" i="1"/>
  <c r="AD10" i="1"/>
  <c r="AD21" i="1"/>
  <c r="AD22" i="1" s="1"/>
  <c r="R21" i="1"/>
  <c r="R22" i="1" s="1"/>
  <c r="R10" i="1"/>
  <c r="AG22" i="1"/>
  <c r="AG10" i="1"/>
  <c r="AG21" i="1"/>
  <c r="C10" i="1"/>
  <c r="C21" i="1"/>
  <c r="C22" i="1" s="1"/>
  <c r="AH17" i="1"/>
  <c r="AI17" i="1" s="1"/>
  <c r="AH19" i="1"/>
  <c r="AI19" i="1" s="1"/>
  <c r="AH15" i="1"/>
  <c r="AI15" i="1" s="1"/>
  <c r="AH18" i="1"/>
  <c r="AI18" i="1" s="1"/>
  <c r="AH16" i="1"/>
  <c r="AI16" i="1" s="1"/>
  <c r="AH13" i="1"/>
  <c r="AI13" i="1" s="1"/>
  <c r="AH12" i="1"/>
  <c r="AH14" i="1"/>
  <c r="AI14" i="1" s="1"/>
  <c r="K10" i="1"/>
  <c r="K21" i="1"/>
  <c r="K22" i="1" s="1"/>
  <c r="AA10" i="1"/>
  <c r="AA21" i="1"/>
  <c r="AA22" i="1" s="1"/>
  <c r="Y21" i="1"/>
  <c r="Y22" i="1" s="1"/>
  <c r="Y10" i="1"/>
  <c r="W10" i="1"/>
  <c r="W21" i="1"/>
  <c r="W22" i="1" s="1"/>
  <c r="AE21" i="1"/>
  <c r="AE22" i="1" s="1"/>
  <c r="AE10" i="1"/>
  <c r="F10" i="1"/>
  <c r="F21" i="1"/>
  <c r="F22" i="1" s="1"/>
  <c r="T10" i="1"/>
  <c r="T21" i="1"/>
  <c r="T22" i="1" s="1"/>
  <c r="V10" i="1"/>
  <c r="V21" i="1"/>
  <c r="V22" i="1" s="1"/>
  <c r="AB10" i="1"/>
  <c r="AB21" i="1"/>
  <c r="AB22" i="1" s="1"/>
  <c r="G10" i="1"/>
  <c r="G21" i="1"/>
  <c r="G22" i="1" s="1"/>
  <c r="Q21" i="1"/>
  <c r="Q22" i="1" s="1"/>
  <c r="Q10" i="1"/>
  <c r="H10" i="1"/>
  <c r="H21" i="1"/>
  <c r="H22" i="1" s="1"/>
  <c r="S10" i="1"/>
  <c r="S21" i="1"/>
  <c r="S22" i="1" s="1"/>
  <c r="L21" i="1"/>
  <c r="L22" i="1" s="1"/>
  <c r="L10" i="1"/>
  <c r="I10" i="1"/>
  <c r="I21" i="1"/>
  <c r="I22" i="1" s="1"/>
  <c r="U10" i="1"/>
  <c r="U21" i="1"/>
  <c r="U22" i="1" s="1"/>
  <c r="J10" i="1"/>
  <c r="J21" i="1"/>
  <c r="J22" i="1" s="1"/>
  <c r="E21" i="1"/>
  <c r="E22" i="1" s="1"/>
  <c r="E10" i="1"/>
  <c r="AF10" i="1"/>
  <c r="AF21" i="1"/>
  <c r="AF22" i="1" s="1"/>
  <c r="AI22" i="1" l="1"/>
  <c r="H7" i="1"/>
  <c r="E6" i="1" s="1"/>
  <c r="AI21" i="1"/>
  <c r="I7" i="1"/>
  <c r="G6" i="1" s="1"/>
  <c r="F7" i="1"/>
  <c r="AI8" i="1" s="1"/>
  <c r="AI12" i="1"/>
  <c r="AI7" i="1" l="1"/>
  <c r="G7" i="1"/>
  <c r="C6" i="1" s="1"/>
</calcChain>
</file>

<file path=xl/sharedStrings.xml><?xml version="1.0" encoding="utf-8"?>
<sst xmlns="http://schemas.openxmlformats.org/spreadsheetml/2006/main" count="43" uniqueCount="41">
  <si>
    <t>Registro de hábitos</t>
  </si>
  <si>
    <t>Visión mensual</t>
  </si>
  <si>
    <t>Mes</t>
  </si>
  <si>
    <t>Septiembre</t>
  </si>
  <si>
    <t>Año</t>
  </si>
  <si>
    <t>Hábitos activos</t>
  </si>
  <si>
    <t>Cumplim.</t>
  </si>
  <si>
    <t>Media</t>
  </si>
  <si>
    <t>Mejor día</t>
  </si>
  <si>
    <t>Hecho</t>
  </si>
  <si>
    <t>Pendiente</t>
  </si>
  <si>
    <t>Área</t>
  </si>
  <si>
    <t>Hábito</t>
  </si>
  <si>
    <t>Semana 1</t>
  </si>
  <si>
    <t>Semana 2</t>
  </si>
  <si>
    <t>Semana 3</t>
  </si>
  <si>
    <t>Semana 4</t>
  </si>
  <si>
    <t>Semana 5</t>
  </si>
  <si>
    <t>Días</t>
  </si>
  <si>
    <t>Avance</t>
  </si>
  <si>
    <t>Claridad</t>
  </si>
  <si>
    <t>Planificar el día</t>
  </si>
  <si>
    <t>Bienestar</t>
  </si>
  <si>
    <t>Beber 2L de agua</t>
  </si>
  <si>
    <t>Aprendizaje</t>
  </si>
  <si>
    <t>Lectura de 25 min</t>
  </si>
  <si>
    <t>Energía</t>
  </si>
  <si>
    <t>Caminar 30 min</t>
  </si>
  <si>
    <t>Descanso</t>
  </si>
  <si>
    <t>Cenar sin pantallas</t>
  </si>
  <si>
    <t>Movilidad</t>
  </si>
  <si>
    <t>Estiramiento 10 min</t>
  </si>
  <si>
    <t>Orden</t>
  </si>
  <si>
    <t>Revisar gastos</t>
  </si>
  <si>
    <t>Idioma</t>
  </si>
  <si>
    <t>Practicar vocabulario</t>
  </si>
  <si>
    <t>Cierre diario</t>
  </si>
  <si>
    <t>Hábitos completados</t>
  </si>
  <si>
    <t>Total</t>
  </si>
  <si>
    <t>Tasa diaria</t>
  </si>
  <si>
    <t>Uso: escribe 1 para marcar un hábito como realizado (la celda mostrará ✓). Deja la celda en blanco o escribe 0 si no se cumplió. Cambia Mes y Año para reutilizar la plantilla.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</si>
</sst>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[=1]&quot;✓&quot;;;;"/>
  </numFmts>
  <fonts count="13" x14ac:knownFonts="1">
    <font>
      <sz val="11"/>
      <color theme="1"/>
      <name val="Calibri"/>
      <family val="2"/>
      <scheme val="minor"/>
    </font>
    <font>
      <b/>
      <sz val="11"/>
      <color rgb="FF183B4E"/>
      <name val="Calibri"/>
    </font>
    <font>
      <b/>
      <sz val="11"/>
      <color rgb="FF0000FF"/>
      <name val="Calibri"/>
    </font>
    <font>
      <b/>
      <sz val="13"/>
      <color rgb="FF183B4E"/>
      <name val="Calibri"/>
    </font>
    <font>
      <b/>
      <sz val="11"/>
      <color rgb="FFFFFFFF"/>
      <name val="Calibri"/>
    </font>
    <font>
      <b/>
      <sz val="9"/>
      <color rgb="FF183B4E"/>
      <name val="Calibri"/>
    </font>
    <font>
      <b/>
      <sz val="10"/>
      <color rgb="FF183B4E"/>
      <name val="Calibri"/>
    </font>
    <font>
      <i/>
      <sz val="11"/>
      <color rgb="FF6B7280"/>
      <name val="Calibri"/>
    </font>
    <font>
      <sz val="11"/>
      <color rgb="FF0000FF"/>
      <name val="Calibri"/>
    </font>
    <font>
      <b/>
      <sz val="12"/>
      <color rgb="FF1F7A4D"/>
      <name val="Calibri"/>
    </font>
    <font>
      <i/>
      <sz val="11"/>
      <color rgb="FF7C4D00"/>
      <name val="Calibri"/>
    </font>
    <font>
      <b/>
      <sz val="25"/>
      <color rgb="FF183B4E"/>
      <name val="Calibri"/>
      <family val="2"/>
    </font>
    <font>
      <sz val="25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EAF7FA"/>
      </patternFill>
    </fill>
    <fill>
      <patternFill patternType="solid">
        <fgColor rgb="FFF3F8FB"/>
      </patternFill>
    </fill>
    <fill>
      <patternFill patternType="solid">
        <fgColor rgb="FFFFFFFF"/>
      </patternFill>
    </fill>
    <fill>
      <patternFill patternType="solid">
        <fgColor rgb="FFF7FBFC"/>
      </patternFill>
    </fill>
    <fill>
      <patternFill patternType="solid">
        <fgColor rgb="FF183B4E"/>
      </patternFill>
    </fill>
    <fill>
      <patternFill patternType="solid">
        <fgColor rgb="FFD9F0F0"/>
      </patternFill>
    </fill>
    <fill>
      <patternFill patternType="solid">
        <fgColor rgb="FFFDE9E2"/>
      </patternFill>
    </fill>
    <fill>
      <patternFill patternType="solid">
        <fgColor rgb="FFFCEFD4"/>
      </patternFill>
    </fill>
    <fill>
      <patternFill patternType="solid">
        <fgColor rgb="FFE5F1E8"/>
      </patternFill>
    </fill>
    <fill>
      <patternFill patternType="solid">
        <fgColor rgb="FFE7ECF8"/>
      </patternFill>
    </fill>
    <fill>
      <patternFill patternType="solid">
        <fgColor rgb="FFF8FAFC"/>
      </patternFill>
    </fill>
    <fill>
      <patternFill patternType="solid">
        <fgColor rgb="FFF7F9FB"/>
      </patternFill>
    </fill>
    <fill>
      <patternFill patternType="solid">
        <fgColor rgb="FFFFF7E6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 style="thin">
        <color rgb="FFD0D7DE"/>
      </left>
      <right style="medium">
        <color rgb="FFC1CAD4"/>
      </right>
      <top style="thin">
        <color rgb="FFD0D7DE"/>
      </top>
      <bottom style="thin">
        <color rgb="FFD0D7DE"/>
      </bottom>
      <diagonal/>
    </border>
    <border>
      <left style="thin">
        <color rgb="FFD0D7DE"/>
      </left>
      <right/>
      <top style="thin">
        <color rgb="FFD0D7DE"/>
      </top>
      <bottom style="thin">
        <color rgb="FFD0D7DE"/>
      </bottom>
      <diagonal/>
    </border>
    <border>
      <left/>
      <right/>
      <top style="thin">
        <color rgb="FFD0D7DE"/>
      </top>
      <bottom style="thin">
        <color rgb="FFD0D7DE"/>
      </bottom>
      <diagonal/>
    </border>
    <border>
      <left/>
      <right style="thin">
        <color rgb="FFD0D7DE"/>
      </right>
      <top style="thin">
        <color rgb="FFD0D7DE"/>
      </top>
      <bottom style="thin">
        <color rgb="FFD0D7DE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1" xfId="0" applyFont="1" applyBorder="1"/>
    <xf numFmtId="0" fontId="2" fillId="2" borderId="1" xfId="0" applyFont="1" applyFill="1" applyBorder="1" applyAlignment="1">
      <alignment horizontal="center"/>
    </xf>
    <xf numFmtId="0" fontId="0" fillId="0" borderId="1" xfId="0" applyBorder="1"/>
    <xf numFmtId="0" fontId="4" fillId="6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5" fillId="9" borderId="2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5" fillId="10" borderId="2" xfId="0" applyFont="1" applyFill="1" applyBorder="1" applyAlignment="1">
      <alignment horizontal="center"/>
    </xf>
    <xf numFmtId="0" fontId="5" fillId="11" borderId="1" xfId="0" applyFont="1" applyFill="1" applyBorder="1" applyAlignment="1">
      <alignment horizontal="center"/>
    </xf>
    <xf numFmtId="0" fontId="5" fillId="11" borderId="2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  <xf numFmtId="0" fontId="6" fillId="7" borderId="2" xfId="0" applyFont="1" applyFill="1" applyBorder="1" applyAlignment="1">
      <alignment horizontal="center"/>
    </xf>
    <xf numFmtId="0" fontId="6" fillId="8" borderId="1" xfId="0" applyFont="1" applyFill="1" applyBorder="1" applyAlignment="1">
      <alignment horizontal="center"/>
    </xf>
    <xf numFmtId="0" fontId="6" fillId="8" borderId="2" xfId="0" applyFont="1" applyFill="1" applyBorder="1" applyAlignment="1">
      <alignment horizontal="center"/>
    </xf>
    <xf numFmtId="0" fontId="6" fillId="9" borderId="1" xfId="0" applyFont="1" applyFill="1" applyBorder="1" applyAlignment="1">
      <alignment horizontal="center"/>
    </xf>
    <xf numFmtId="0" fontId="6" fillId="9" borderId="2" xfId="0" applyFont="1" applyFill="1" applyBorder="1" applyAlignment="1">
      <alignment horizontal="center"/>
    </xf>
    <xf numFmtId="0" fontId="6" fillId="10" borderId="1" xfId="0" applyFont="1" applyFill="1" applyBorder="1" applyAlignment="1">
      <alignment horizontal="center"/>
    </xf>
    <xf numFmtId="0" fontId="6" fillId="10" borderId="2" xfId="0" applyFont="1" applyFill="1" applyBorder="1" applyAlignment="1">
      <alignment horizontal="center"/>
    </xf>
    <xf numFmtId="0" fontId="6" fillId="11" borderId="1" xfId="0" applyFont="1" applyFill="1" applyBorder="1" applyAlignment="1">
      <alignment horizontal="center"/>
    </xf>
    <xf numFmtId="0" fontId="6" fillId="11" borderId="2" xfId="0" applyFont="1" applyFill="1" applyBorder="1" applyAlignment="1">
      <alignment horizontal="center"/>
    </xf>
    <xf numFmtId="0" fontId="7" fillId="12" borderId="1" xfId="0" applyFont="1" applyFill="1" applyBorder="1"/>
    <xf numFmtId="0" fontId="8" fillId="4" borderId="1" xfId="0" applyFont="1" applyFill="1" applyBorder="1"/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2" xfId="0" applyBorder="1"/>
    <xf numFmtId="0" fontId="1" fillId="13" borderId="1" xfId="0" applyFont="1" applyFill="1" applyBorder="1"/>
    <xf numFmtId="0" fontId="0" fillId="0" borderId="2" xfId="0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9" fontId="0" fillId="0" borderId="2" xfId="0" applyNumberFormat="1" applyBorder="1" applyAlignment="1">
      <alignment horizontal="center"/>
    </xf>
    <xf numFmtId="164" fontId="0" fillId="0" borderId="1" xfId="0" applyNumberFormat="1" applyBorder="1"/>
    <xf numFmtId="0" fontId="1" fillId="3" borderId="1" xfId="0" applyFont="1" applyFill="1" applyBorder="1" applyAlignment="1">
      <alignment horizontal="center"/>
    </xf>
    <xf numFmtId="0" fontId="0" fillId="0" borderId="1" xfId="0" applyBorder="1"/>
    <xf numFmtId="0" fontId="10" fillId="14" borderId="1" xfId="0" applyFont="1" applyFill="1" applyBorder="1" applyAlignment="1">
      <alignment horizontal="left" vertical="center" wrapText="1"/>
    </xf>
    <xf numFmtId="0" fontId="1" fillId="10" borderId="1" xfId="0" applyFont="1" applyFill="1" applyBorder="1" applyAlignment="1">
      <alignment horizontal="center"/>
    </xf>
    <xf numFmtId="0" fontId="0" fillId="10" borderId="1" xfId="0" applyFill="1" applyBorder="1"/>
    <xf numFmtId="0" fontId="0" fillId="10" borderId="2" xfId="0" applyFill="1" applyBorder="1"/>
    <xf numFmtId="0" fontId="1" fillId="8" borderId="1" xfId="0" applyFont="1" applyFill="1" applyBorder="1" applyAlignment="1">
      <alignment horizontal="center"/>
    </xf>
    <xf numFmtId="0" fontId="0" fillId="8" borderId="1" xfId="0" applyFill="1" applyBorder="1"/>
    <xf numFmtId="0" fontId="0" fillId="8" borderId="2" xfId="0" applyFill="1" applyBorder="1"/>
    <xf numFmtId="0" fontId="1" fillId="7" borderId="1" xfId="0" applyFont="1" applyFill="1" applyBorder="1" applyAlignment="1">
      <alignment horizontal="center"/>
    </xf>
    <xf numFmtId="0" fontId="0" fillId="7" borderId="1" xfId="0" applyFill="1" applyBorder="1"/>
    <xf numFmtId="0" fontId="0" fillId="7" borderId="2" xfId="0" applyFill="1" applyBorder="1"/>
    <xf numFmtId="0" fontId="1" fillId="9" borderId="1" xfId="0" applyFont="1" applyFill="1" applyBorder="1" applyAlignment="1">
      <alignment horizontal="center"/>
    </xf>
    <xf numFmtId="0" fontId="0" fillId="9" borderId="1" xfId="0" applyFill="1" applyBorder="1"/>
    <xf numFmtId="0" fontId="0" fillId="9" borderId="2" xfId="0" applyFill="1" applyBorder="1"/>
    <xf numFmtId="164" fontId="3" fillId="4" borderId="1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0" fillId="11" borderId="1" xfId="0" applyFill="1" applyBorder="1"/>
    <xf numFmtId="0" fontId="0" fillId="11" borderId="2" xfId="0" applyFill="1" applyBorder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11" fillId="5" borderId="0" xfId="0" applyFont="1" applyFill="1" applyAlignment="1">
      <alignment horizontal="center"/>
    </xf>
    <xf numFmtId="0" fontId="12" fillId="0" borderId="0" xfId="0" applyFont="1"/>
    <xf numFmtId="0" fontId="12" fillId="0" borderId="0" xfId="0" applyFont="1"/>
    <xf numFmtId="0" fontId="11" fillId="15" borderId="0" xfId="0" applyFont="1" applyFill="1" applyAlignment="1">
      <alignment horizontal="left" vertical="center"/>
    </xf>
    <xf numFmtId="0" fontId="12" fillId="15" borderId="0" xfId="0" applyFont="1" applyFill="1"/>
  </cellXfs>
  <cellStyles count="1">
    <cellStyle name="Standard" xfId="0" builtinId="0"/>
  </cellStyles>
  <dxfs count="3">
    <dxf>
      <fill>
        <patternFill patternType="solid">
          <fgColor rgb="FFFFF3E2"/>
        </patternFill>
      </fill>
    </dxf>
    <dxf>
      <fill>
        <patternFill patternType="solid">
          <fgColor rgb="FFCDEFE0"/>
        </patternFill>
      </fill>
    </dxf>
    <dxf>
      <fill>
        <patternFill patternType="solid">
          <fgColor rgb="FFF2F2F2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Constancia diaria</a:t>
            </a:r>
          </a:p>
        </c:rich>
      </c:tx>
      <c:layout>
        <c:manualLayout>
          <c:xMode val="edge"/>
          <c:yMode val="edge"/>
          <c:x val="0.39260411198600176"/>
          <c:y val="7.3664825046040518E-3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3.0555555555555555E-2"/>
          <c:y val="0.10313075506445672"/>
          <c:w val="0.93888888888888888"/>
          <c:h val="0.86740331491712708"/>
        </c:manualLayout>
      </c:layout>
      <c:lineChart>
        <c:grouping val="standard"/>
        <c:varyColors val="1"/>
        <c:ser>
          <c:idx val="0"/>
          <c:order val="0"/>
          <c:spPr>
            <a:ln>
              <a:prstDash val="solid"/>
            </a:ln>
          </c:spPr>
          <c:marker>
            <c:symbol val="none"/>
          </c:marker>
          <c:cat>
            <c:strRef>
              <c:f>Registro!$C$11:$AG$11</c:f>
              <c:strCache>
                <c:ptCount val="3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</c:strCache>
            </c:strRef>
          </c:cat>
          <c:val>
            <c:numRef>
              <c:f>Registro!$C$22:$AG$22</c:f>
              <c:numCache>
                <c:formatCode>0%</c:formatCode>
                <c:ptCount val="31"/>
                <c:pt idx="0">
                  <c:v>0.625</c:v>
                </c:pt>
                <c:pt idx="1">
                  <c:v>0.625</c:v>
                </c:pt>
                <c:pt idx="2">
                  <c:v>0.625</c:v>
                </c:pt>
                <c:pt idx="3">
                  <c:v>0.5</c:v>
                </c:pt>
                <c:pt idx="4">
                  <c:v>0.75</c:v>
                </c:pt>
                <c:pt idx="5">
                  <c:v>0.5</c:v>
                </c:pt>
                <c:pt idx="6">
                  <c:v>0.875</c:v>
                </c:pt>
                <c:pt idx="7">
                  <c:v>0.75</c:v>
                </c:pt>
                <c:pt idx="8">
                  <c:v>0.75</c:v>
                </c:pt>
                <c:pt idx="9">
                  <c:v>0.5</c:v>
                </c:pt>
                <c:pt idx="10">
                  <c:v>0.625</c:v>
                </c:pt>
                <c:pt idx="11">
                  <c:v>0.5</c:v>
                </c:pt>
                <c:pt idx="12">
                  <c:v>0.5</c:v>
                </c:pt>
                <c:pt idx="13">
                  <c:v>0.75</c:v>
                </c:pt>
                <c:pt idx="14">
                  <c:v>0.875</c:v>
                </c:pt>
                <c:pt idx="15">
                  <c:v>0.625</c:v>
                </c:pt>
                <c:pt idx="16">
                  <c:v>0.625</c:v>
                </c:pt>
                <c:pt idx="17">
                  <c:v>0.875</c:v>
                </c:pt>
                <c:pt idx="18">
                  <c:v>0.25</c:v>
                </c:pt>
                <c:pt idx="19">
                  <c:v>0.5</c:v>
                </c:pt>
                <c:pt idx="20">
                  <c:v>0.375</c:v>
                </c:pt>
                <c:pt idx="21">
                  <c:v>0.75</c:v>
                </c:pt>
                <c:pt idx="22">
                  <c:v>0.5</c:v>
                </c:pt>
                <c:pt idx="23">
                  <c:v>0.375</c:v>
                </c:pt>
                <c:pt idx="24">
                  <c:v>0.5</c:v>
                </c:pt>
                <c:pt idx="25">
                  <c:v>0.5</c:v>
                </c:pt>
                <c:pt idx="26">
                  <c:v>0.5</c:v>
                </c:pt>
                <c:pt idx="27">
                  <c:v>0.75</c:v>
                </c:pt>
                <c:pt idx="28">
                  <c:v>0.5</c:v>
                </c:pt>
                <c:pt idx="29">
                  <c:v>0.5</c:v>
                </c:pt>
                <c:pt idx="30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BE13-46BA-8C17-C8DE95E807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  <c:max val="1"/>
          <c:min val="0"/>
        </c:scaling>
        <c:delete val="1"/>
        <c:axPos val="l"/>
        <c:majorGridlines/>
        <c:numFmt formatCode="0%" sourceLinked="0"/>
        <c:majorTickMark val="none"/>
        <c:minorTickMark val="none"/>
        <c:tickLblPos val="nextTo"/>
        <c:crossAx val="10"/>
        <c:crosses val="autoZero"/>
        <c:crossBetween val="between"/>
      </c:valAx>
      <c:spPr>
        <a:solidFill>
          <a:srgbClr val="FFFFCC"/>
        </a:solidFill>
      </c:spPr>
    </c:plotArea>
    <c:plotVisOnly val="1"/>
    <c:dispBlanksAs val="gap"/>
    <c:showDLblsOverMax val="1"/>
  </c:chart>
  <c:spPr>
    <a:solidFill>
      <a:schemeClr val="accent5">
        <a:lumMod val="20000"/>
        <a:lumOff val="80000"/>
      </a:schemeClr>
    </a:solidFill>
  </c:sp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de-DE"/>
              <a:t>Avance global</a:t>
            </a:r>
          </a:p>
        </c:rich>
      </c:tx>
      <c:overlay val="1"/>
    </c:title>
    <c:autoTitleDeleted val="0"/>
    <c:plotArea>
      <c:layout/>
      <c:doughnutChart>
        <c:varyColors val="1"/>
        <c:ser>
          <c:idx val="0"/>
          <c:order val="0"/>
          <c:spPr>
            <a:ln>
              <a:prstDash val="solid"/>
            </a:ln>
          </c:spPr>
          <c:dLbls>
            <c:dLbl>
              <c:idx val="0"/>
              <c:layout>
                <c:manualLayout>
                  <c:x val="0.25660377358490566"/>
                  <c:y val="0.11049723756906077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/>
                  </a:pPr>
                  <a:endParaRPr lang="de-DE"/>
                </a:p>
              </c:txPr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34A-4B1B-9D38-BAEB73FA86F4}"/>
                </c:ext>
              </c:extLst>
            </c:dLbl>
            <c:dLbl>
              <c:idx val="1"/>
              <c:layout>
                <c:manualLayout>
                  <c:x val="-0.30561679790026247"/>
                  <c:y val="0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/>
                  </a:pPr>
                  <a:endParaRPr lang="de-DE"/>
                </a:p>
              </c:txPr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34A-4B1B-9D38-BAEB73FA86F4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1"/>
            <c:showVal val="1"/>
            <c:showCatName val="1"/>
            <c:showSerName val="1"/>
            <c:showPercent val="1"/>
            <c:showBubbleSize val="1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Registro!$AH$7:$AH$8</c:f>
              <c:strCache>
                <c:ptCount val="2"/>
                <c:pt idx="0">
                  <c:v>Hecho</c:v>
                </c:pt>
                <c:pt idx="1">
                  <c:v>Pendiente</c:v>
                </c:pt>
              </c:strCache>
            </c:strRef>
          </c:cat>
          <c:val>
            <c:numRef>
              <c:f>Registro!$AI$7:$AI$8</c:f>
              <c:numCache>
                <c:formatCode>General</c:formatCode>
                <c:ptCount val="2"/>
                <c:pt idx="0">
                  <c:v>143</c:v>
                </c:pt>
                <c:pt idx="1">
                  <c:v>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4A-4B1B-9D38-BAEB73FA86F4}"/>
            </c:ext>
          </c:extLst>
        </c:ser>
        <c:dLbls>
          <c:showLegendKey val="1"/>
          <c:showVal val="1"/>
          <c:showCatName val="1"/>
          <c:showSerName val="1"/>
          <c:showPercent val="1"/>
          <c:showBubbleSize val="1"/>
          <c:showLeaderLines val="1"/>
        </c:dLbls>
        <c:firstSliceAng val="270"/>
        <c:holeSize val="68"/>
      </c:doughnutChart>
    </c:plotArea>
    <c:plotVisOnly val="1"/>
    <c:dispBlanksAs val="gap"/>
    <c:showDLblsOverMax val="1"/>
  </c:chart>
  <c:spPr>
    <a:solidFill>
      <a:schemeClr val="accent5">
        <a:lumMod val="20000"/>
        <a:lumOff val="80000"/>
      </a:schemeClr>
    </a:solidFill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85725</xdr:colOff>
      <xdr:row>1</xdr:row>
      <xdr:rowOff>9525</xdr:rowOff>
    </xdr:from>
    <xdr:ext cx="4572000" cy="172402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24</xdr:col>
      <xdr:colOff>152399</xdr:colOff>
      <xdr:row>1</xdr:row>
      <xdr:rowOff>9525</xdr:rowOff>
    </xdr:from>
    <xdr:ext cx="2524125" cy="1724025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5"/>
  <sheetViews>
    <sheetView showGridLines="0" tabSelected="1" workbookViewId="0">
      <pane xSplit="2" ySplit="11" topLeftCell="C12" activePane="bottomRight" state="frozen"/>
      <selection pane="topRight"/>
      <selection pane="bottomLeft"/>
      <selection pane="bottomRight" activeCell="AN24" sqref="AN24"/>
    </sheetView>
  </sheetViews>
  <sheetFormatPr baseColWidth="10" defaultColWidth="9.140625" defaultRowHeight="15" x14ac:dyDescent="0.25"/>
  <cols>
    <col min="1" max="1" width="16" customWidth="1"/>
    <col min="2" max="2" width="26" customWidth="1"/>
    <col min="3" max="33" width="4.5703125" customWidth="1"/>
    <col min="34" max="34" width="10" customWidth="1"/>
    <col min="35" max="35" width="12" customWidth="1"/>
  </cols>
  <sheetData>
    <row r="1" spans="1:35" ht="26.1" customHeight="1" x14ac:dyDescent="0.5">
      <c r="A1" s="64" t="s">
        <v>0</v>
      </c>
      <c r="B1" s="65"/>
      <c r="I1" s="61" t="s">
        <v>1</v>
      </c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</row>
    <row r="2" spans="1:35" ht="24" customHeight="1" x14ac:dyDescent="0.25">
      <c r="A2" s="65"/>
      <c r="B2" s="65"/>
    </row>
    <row r="3" spans="1:35" ht="24" customHeight="1" x14ac:dyDescent="0.5">
      <c r="A3" s="63"/>
      <c r="B3" s="63"/>
    </row>
    <row r="4" spans="1:35" ht="21.95" customHeight="1" x14ac:dyDescent="0.25">
      <c r="A4" s="1" t="s">
        <v>2</v>
      </c>
      <c r="B4" s="2" t="s">
        <v>3</v>
      </c>
      <c r="C4" s="1" t="s">
        <v>4</v>
      </c>
      <c r="D4" s="58">
        <v>2026</v>
      </c>
      <c r="E4" s="59"/>
      <c r="F4" s="60"/>
    </row>
    <row r="5" spans="1:35" ht="20.100000000000001" customHeight="1" x14ac:dyDescent="0.25">
      <c r="A5" s="38" t="s">
        <v>5</v>
      </c>
      <c r="B5" s="39"/>
      <c r="C5" s="38" t="s">
        <v>6</v>
      </c>
      <c r="D5" s="39"/>
      <c r="E5" s="38" t="s">
        <v>7</v>
      </c>
      <c r="F5" s="39"/>
      <c r="G5" s="38" t="s">
        <v>8</v>
      </c>
      <c r="H5" s="39"/>
    </row>
    <row r="6" spans="1:35" ht="24" customHeight="1" x14ac:dyDescent="0.3">
      <c r="A6" s="54">
        <f>E7</f>
        <v>8</v>
      </c>
      <c r="B6" s="39"/>
      <c r="C6" s="53">
        <f>G7</f>
        <v>0.59583333333333333</v>
      </c>
      <c r="D6" s="39"/>
      <c r="E6" s="53">
        <f>H7</f>
        <v>0.59583333333333333</v>
      </c>
      <c r="F6" s="39"/>
      <c r="G6" s="54">
        <f>I7</f>
        <v>7</v>
      </c>
      <c r="H6" s="39"/>
    </row>
    <row r="7" spans="1:35" x14ac:dyDescent="0.25">
      <c r="C7" s="3">
        <f>MATCH($B$4,{"Enero","Febrero","Marzo","Abril","Mayo","Junio","Julio","Agosto","Septiembre","Octubre","Noviembre","Diciembre"},0)</f>
        <v>9</v>
      </c>
      <c r="D7" s="3">
        <f>DAY(EOMONTH(DATE($D$4,$C$7,1),0))</f>
        <v>30</v>
      </c>
      <c r="E7" s="3">
        <f>COUNTA($B$12:$B$19)</f>
        <v>8</v>
      </c>
      <c r="F7" s="3">
        <f>SUM($AH$12:$AH$19)</f>
        <v>143</v>
      </c>
      <c r="G7" s="3">
        <f>IFERROR($F$7/($D$7*$E$7),0)</f>
        <v>0.59583333333333333</v>
      </c>
      <c r="H7" s="3">
        <f>AVERAGEIF($C$22:$AG$22,"&gt;=0",$C$22:$AG$22)</f>
        <v>0.59583333333333333</v>
      </c>
      <c r="I7" s="3">
        <f>MAX($C$21:$AG$21)</f>
        <v>7</v>
      </c>
      <c r="AH7" s="3" t="s">
        <v>9</v>
      </c>
      <c r="AI7" s="3">
        <f>F7</f>
        <v>143</v>
      </c>
    </row>
    <row r="8" spans="1:35" x14ac:dyDescent="0.25">
      <c r="AH8" s="3" t="s">
        <v>10</v>
      </c>
      <c r="AI8" s="3">
        <f>D7*E7-F7</f>
        <v>97</v>
      </c>
    </row>
    <row r="9" spans="1:35" ht="21.95" customHeight="1" x14ac:dyDescent="0.25">
      <c r="A9" s="4" t="s">
        <v>11</v>
      </c>
      <c r="B9" s="4" t="s">
        <v>12</v>
      </c>
      <c r="C9" s="47" t="s">
        <v>13</v>
      </c>
      <c r="D9" s="48"/>
      <c r="E9" s="48"/>
      <c r="F9" s="48"/>
      <c r="G9" s="48"/>
      <c r="H9" s="48"/>
      <c r="I9" s="49"/>
      <c r="J9" s="44" t="s">
        <v>14</v>
      </c>
      <c r="K9" s="45"/>
      <c r="L9" s="45"/>
      <c r="M9" s="45"/>
      <c r="N9" s="45"/>
      <c r="O9" s="45"/>
      <c r="P9" s="46"/>
      <c r="Q9" s="50" t="s">
        <v>15</v>
      </c>
      <c r="R9" s="51"/>
      <c r="S9" s="51"/>
      <c r="T9" s="51"/>
      <c r="U9" s="51"/>
      <c r="V9" s="51"/>
      <c r="W9" s="52"/>
      <c r="X9" s="41" t="s">
        <v>16</v>
      </c>
      <c r="Y9" s="42"/>
      <c r="Z9" s="42"/>
      <c r="AA9" s="42"/>
      <c r="AB9" s="42"/>
      <c r="AC9" s="42"/>
      <c r="AD9" s="43"/>
      <c r="AE9" s="55" t="s">
        <v>17</v>
      </c>
      <c r="AF9" s="56"/>
      <c r="AG9" s="57"/>
      <c r="AH9" s="4" t="s">
        <v>18</v>
      </c>
      <c r="AI9" s="4" t="s">
        <v>19</v>
      </c>
    </row>
    <row r="10" spans="1:35" ht="20.100000000000001" customHeight="1" x14ac:dyDescent="0.25">
      <c r="A10" s="3"/>
      <c r="B10" s="3"/>
      <c r="C10" s="5" t="str">
        <f>IF(C$11="","",CHOOSE(WEEKDAY(DATE($D$4,$C$7,C$11),2),"lun","mar","mié","jue","vie","sáb","dom"))</f>
        <v>mar</v>
      </c>
      <c r="D10" s="5" t="str">
        <f>IF(D$11="","",CHOOSE(WEEKDAY(DATE($D$4,$C$7,D$11),2),"lun","mar","mié","jue","vie","sáb","dom"))</f>
        <v>mié</v>
      </c>
      <c r="E10" s="5" t="str">
        <f>IF(E$11="","",CHOOSE(WEEKDAY(DATE($D$4,$C$7,E$11),2),"lun","mar","mié","jue","vie","sáb","dom"))</f>
        <v>jue</v>
      </c>
      <c r="F10" s="5" t="str">
        <f>IF(F$11="","",CHOOSE(WEEKDAY(DATE($D$4,$C$7,F$11),2),"lun","mar","mié","jue","vie","sáb","dom"))</f>
        <v>vie</v>
      </c>
      <c r="G10" s="5" t="str">
        <f>IF(G$11="","",CHOOSE(WEEKDAY(DATE($D$4,$C$7,G$11),2),"lun","mar","mié","jue","vie","sáb","dom"))</f>
        <v>sáb</v>
      </c>
      <c r="H10" s="5" t="str">
        <f>IF(H$11="","",CHOOSE(WEEKDAY(DATE($D$4,$C$7,H$11),2),"lun","mar","mié","jue","vie","sáb","dom"))</f>
        <v>dom</v>
      </c>
      <c r="I10" s="6" t="str">
        <f>IF(I$11="","",CHOOSE(WEEKDAY(DATE($D$4,$C$7,I$11),2),"lun","mar","mié","jue","vie","sáb","dom"))</f>
        <v>lun</v>
      </c>
      <c r="J10" s="7" t="str">
        <f>IF(J$11="","",CHOOSE(WEEKDAY(DATE($D$4,$C$7,J$11),2),"lun","mar","mié","jue","vie","sáb","dom"))</f>
        <v>mar</v>
      </c>
      <c r="K10" s="7" t="str">
        <f>IF(K$11="","",CHOOSE(WEEKDAY(DATE($D$4,$C$7,K$11),2),"lun","mar","mié","jue","vie","sáb","dom"))</f>
        <v>mié</v>
      </c>
      <c r="L10" s="7" t="str">
        <f>IF(L$11="","",CHOOSE(WEEKDAY(DATE($D$4,$C$7,L$11),2),"lun","mar","mié","jue","vie","sáb","dom"))</f>
        <v>jue</v>
      </c>
      <c r="M10" s="7" t="str">
        <f>IF(M$11="","",CHOOSE(WEEKDAY(DATE($D$4,$C$7,M$11),2),"lun","mar","mié","jue","vie","sáb","dom"))</f>
        <v>vie</v>
      </c>
      <c r="N10" s="7" t="str">
        <f>IF(N$11="","",CHOOSE(WEEKDAY(DATE($D$4,$C$7,N$11),2),"lun","mar","mié","jue","vie","sáb","dom"))</f>
        <v>sáb</v>
      </c>
      <c r="O10" s="7" t="str">
        <f>IF(O$11="","",CHOOSE(WEEKDAY(DATE($D$4,$C$7,O$11),2),"lun","mar","mié","jue","vie","sáb","dom"))</f>
        <v>dom</v>
      </c>
      <c r="P10" s="8" t="str">
        <f>IF(P$11="","",CHOOSE(WEEKDAY(DATE($D$4,$C$7,P$11),2),"lun","mar","mié","jue","vie","sáb","dom"))</f>
        <v>lun</v>
      </c>
      <c r="Q10" s="9" t="str">
        <f>IF(Q$11="","",CHOOSE(WEEKDAY(DATE($D$4,$C$7,Q$11),2),"lun","mar","mié","jue","vie","sáb","dom"))</f>
        <v>mar</v>
      </c>
      <c r="R10" s="9" t="str">
        <f>IF(R$11="","",CHOOSE(WEEKDAY(DATE($D$4,$C$7,R$11),2),"lun","mar","mié","jue","vie","sáb","dom"))</f>
        <v>mié</v>
      </c>
      <c r="S10" s="9" t="str">
        <f>IF(S$11="","",CHOOSE(WEEKDAY(DATE($D$4,$C$7,S$11),2),"lun","mar","mié","jue","vie","sáb","dom"))</f>
        <v>jue</v>
      </c>
      <c r="T10" s="9" t="str">
        <f>IF(T$11="","",CHOOSE(WEEKDAY(DATE($D$4,$C$7,T$11),2),"lun","mar","mié","jue","vie","sáb","dom"))</f>
        <v>vie</v>
      </c>
      <c r="U10" s="9" t="str">
        <f>IF(U$11="","",CHOOSE(WEEKDAY(DATE($D$4,$C$7,U$11),2),"lun","mar","mié","jue","vie","sáb","dom"))</f>
        <v>sáb</v>
      </c>
      <c r="V10" s="9" t="str">
        <f>IF(V$11="","",CHOOSE(WEEKDAY(DATE($D$4,$C$7,V$11),2),"lun","mar","mié","jue","vie","sáb","dom"))</f>
        <v>dom</v>
      </c>
      <c r="W10" s="10" t="str">
        <f>IF(W$11="","",CHOOSE(WEEKDAY(DATE($D$4,$C$7,W$11),2),"lun","mar","mié","jue","vie","sáb","dom"))</f>
        <v>lun</v>
      </c>
      <c r="X10" s="11" t="str">
        <f>IF(X$11="","",CHOOSE(WEEKDAY(DATE($D$4,$C$7,X$11),2),"lun","mar","mié","jue","vie","sáb","dom"))</f>
        <v>mar</v>
      </c>
      <c r="Y10" s="11" t="str">
        <f>IF(Y$11="","",CHOOSE(WEEKDAY(DATE($D$4,$C$7,Y$11),2),"lun","mar","mié","jue","vie","sáb","dom"))</f>
        <v>mié</v>
      </c>
      <c r="Z10" s="11" t="str">
        <f>IF(Z$11="","",CHOOSE(WEEKDAY(DATE($D$4,$C$7,Z$11),2),"lun","mar","mié","jue","vie","sáb","dom"))</f>
        <v>jue</v>
      </c>
      <c r="AA10" s="11" t="str">
        <f>IF(AA$11="","",CHOOSE(WEEKDAY(DATE($D$4,$C$7,AA$11),2),"lun","mar","mié","jue","vie","sáb","dom"))</f>
        <v>vie</v>
      </c>
      <c r="AB10" s="11" t="str">
        <f>IF(AB$11="","",CHOOSE(WEEKDAY(DATE($D$4,$C$7,AB$11),2),"lun","mar","mié","jue","vie","sáb","dom"))</f>
        <v>sáb</v>
      </c>
      <c r="AC10" s="11" t="str">
        <f>IF(AC$11="","",CHOOSE(WEEKDAY(DATE($D$4,$C$7,AC$11),2),"lun","mar","mié","jue","vie","sáb","dom"))</f>
        <v>dom</v>
      </c>
      <c r="AD10" s="12" t="str">
        <f>IF(AD$11="","",CHOOSE(WEEKDAY(DATE($D$4,$C$7,AD$11),2),"lun","mar","mié","jue","vie","sáb","dom"))</f>
        <v>lun</v>
      </c>
      <c r="AE10" s="13" t="str">
        <f>IF(AE$11="","",CHOOSE(WEEKDAY(DATE($D$4,$C$7,AE$11),2),"lun","mar","mié","jue","vie","sáb","dom"))</f>
        <v>mar</v>
      </c>
      <c r="AF10" s="13" t="str">
        <f>IF(AF$11="","",CHOOSE(WEEKDAY(DATE($D$4,$C$7,AF$11),2),"lun","mar","mié","jue","vie","sáb","dom"))</f>
        <v>mié</v>
      </c>
      <c r="AG10" s="14" t="str">
        <f>IF(AG$11="","",CHOOSE(WEEKDAY(DATE($D$4,$C$7,AG$11),2),"lun","mar","mié","jue","vie","sáb","dom"))</f>
        <v/>
      </c>
      <c r="AH10" s="3"/>
      <c r="AI10" s="3"/>
    </row>
    <row r="11" spans="1:35" ht="21.95" customHeight="1" x14ac:dyDescent="0.25">
      <c r="A11" s="3"/>
      <c r="B11" s="3"/>
      <c r="C11" s="15">
        <f>IF(COLUMN()-2&lt;=$D$7,COLUMN()-2,"")</f>
        <v>1</v>
      </c>
      <c r="D11" s="15">
        <f>IF(COLUMN()-2&lt;=$D$7,COLUMN()-2,"")</f>
        <v>2</v>
      </c>
      <c r="E11" s="15">
        <f>IF(COLUMN()-2&lt;=$D$7,COLUMN()-2,"")</f>
        <v>3</v>
      </c>
      <c r="F11" s="15">
        <f>IF(COLUMN()-2&lt;=$D$7,COLUMN()-2,"")</f>
        <v>4</v>
      </c>
      <c r="G11" s="15">
        <f>IF(COLUMN()-2&lt;=$D$7,COLUMN()-2,"")</f>
        <v>5</v>
      </c>
      <c r="H11" s="15">
        <f>IF(COLUMN()-2&lt;=$D$7,COLUMN()-2,"")</f>
        <v>6</v>
      </c>
      <c r="I11" s="16">
        <f>IF(COLUMN()-2&lt;=$D$7,COLUMN()-2,"")</f>
        <v>7</v>
      </c>
      <c r="J11" s="17">
        <f>IF(COLUMN()-2&lt;=$D$7,COLUMN()-2,"")</f>
        <v>8</v>
      </c>
      <c r="K11" s="17">
        <f>IF(COLUMN()-2&lt;=$D$7,COLUMN()-2,"")</f>
        <v>9</v>
      </c>
      <c r="L11" s="17">
        <f>IF(COLUMN()-2&lt;=$D$7,COLUMN()-2,"")</f>
        <v>10</v>
      </c>
      <c r="M11" s="17">
        <f>IF(COLUMN()-2&lt;=$D$7,COLUMN()-2,"")</f>
        <v>11</v>
      </c>
      <c r="N11" s="17">
        <f>IF(COLUMN()-2&lt;=$D$7,COLUMN()-2,"")</f>
        <v>12</v>
      </c>
      <c r="O11" s="17">
        <f>IF(COLUMN()-2&lt;=$D$7,COLUMN()-2,"")</f>
        <v>13</v>
      </c>
      <c r="P11" s="18">
        <f>IF(COLUMN()-2&lt;=$D$7,COLUMN()-2,"")</f>
        <v>14</v>
      </c>
      <c r="Q11" s="19">
        <f>IF(COLUMN()-2&lt;=$D$7,COLUMN()-2,"")</f>
        <v>15</v>
      </c>
      <c r="R11" s="19">
        <f>IF(COLUMN()-2&lt;=$D$7,COLUMN()-2,"")</f>
        <v>16</v>
      </c>
      <c r="S11" s="19">
        <f>IF(COLUMN()-2&lt;=$D$7,COLUMN()-2,"")</f>
        <v>17</v>
      </c>
      <c r="T11" s="19">
        <f>IF(COLUMN()-2&lt;=$D$7,COLUMN()-2,"")</f>
        <v>18</v>
      </c>
      <c r="U11" s="19">
        <f>IF(COLUMN()-2&lt;=$D$7,COLUMN()-2,"")</f>
        <v>19</v>
      </c>
      <c r="V11" s="19">
        <f>IF(COLUMN()-2&lt;=$D$7,COLUMN()-2,"")</f>
        <v>20</v>
      </c>
      <c r="W11" s="20">
        <f>IF(COLUMN()-2&lt;=$D$7,COLUMN()-2,"")</f>
        <v>21</v>
      </c>
      <c r="X11" s="21">
        <f>IF(COLUMN()-2&lt;=$D$7,COLUMN()-2,"")</f>
        <v>22</v>
      </c>
      <c r="Y11" s="21">
        <f>IF(COLUMN()-2&lt;=$D$7,COLUMN()-2,"")</f>
        <v>23</v>
      </c>
      <c r="Z11" s="21">
        <f>IF(COLUMN()-2&lt;=$D$7,COLUMN()-2,"")</f>
        <v>24</v>
      </c>
      <c r="AA11" s="21">
        <f>IF(COLUMN()-2&lt;=$D$7,COLUMN()-2,"")</f>
        <v>25</v>
      </c>
      <c r="AB11" s="21">
        <f>IF(COLUMN()-2&lt;=$D$7,COLUMN()-2,"")</f>
        <v>26</v>
      </c>
      <c r="AC11" s="21">
        <f>IF(COLUMN()-2&lt;=$D$7,COLUMN()-2,"")</f>
        <v>27</v>
      </c>
      <c r="AD11" s="22">
        <f>IF(COLUMN()-2&lt;=$D$7,COLUMN()-2,"")</f>
        <v>28</v>
      </c>
      <c r="AE11" s="23">
        <f>IF(COLUMN()-2&lt;=$D$7,COLUMN()-2,"")</f>
        <v>29</v>
      </c>
      <c r="AF11" s="23">
        <f>IF(COLUMN()-2&lt;=$D$7,COLUMN()-2,"")</f>
        <v>30</v>
      </c>
      <c r="AG11" s="24" t="str">
        <f>IF(COLUMN()-2&lt;=$D$7,COLUMN()-2,"")</f>
        <v/>
      </c>
      <c r="AH11" s="3"/>
      <c r="AI11" s="3"/>
    </row>
    <row r="12" spans="1:35" ht="21.95" customHeight="1" x14ac:dyDescent="0.25">
      <c r="A12" s="25" t="s">
        <v>20</v>
      </c>
      <c r="B12" s="26" t="s">
        <v>21</v>
      </c>
      <c r="C12" s="27">
        <v>1</v>
      </c>
      <c r="D12" s="27">
        <v>1</v>
      </c>
      <c r="E12" s="27">
        <v>1</v>
      </c>
      <c r="F12" s="27"/>
      <c r="G12" s="27">
        <v>1</v>
      </c>
      <c r="H12" s="27">
        <v>1</v>
      </c>
      <c r="I12" s="28">
        <v>1</v>
      </c>
      <c r="J12" s="27"/>
      <c r="K12" s="27"/>
      <c r="L12" s="27"/>
      <c r="M12" s="27">
        <v>1</v>
      </c>
      <c r="N12" s="27">
        <v>1</v>
      </c>
      <c r="O12" s="27">
        <v>1</v>
      </c>
      <c r="P12" s="28">
        <v>1</v>
      </c>
      <c r="Q12" s="27">
        <v>1</v>
      </c>
      <c r="R12" s="27">
        <v>1</v>
      </c>
      <c r="S12" s="27">
        <v>1</v>
      </c>
      <c r="T12" s="27">
        <v>1</v>
      </c>
      <c r="U12" s="27"/>
      <c r="V12" s="27">
        <v>1</v>
      </c>
      <c r="W12" s="28">
        <v>1</v>
      </c>
      <c r="X12" s="27">
        <v>1</v>
      </c>
      <c r="Y12" s="27">
        <v>1</v>
      </c>
      <c r="Z12" s="27"/>
      <c r="AA12" s="27"/>
      <c r="AB12" s="27">
        <v>1</v>
      </c>
      <c r="AC12" s="27"/>
      <c r="AD12" s="28">
        <v>1</v>
      </c>
      <c r="AE12" s="27">
        <v>1</v>
      </c>
      <c r="AF12" s="27">
        <v>1</v>
      </c>
      <c r="AG12" s="28"/>
      <c r="AH12" s="29">
        <f t="shared" ref="AH12:AH19" si="0">SUMPRODUCT(--($C$11:$AG$11&lt;&gt;""),--(C12:AG12=1))</f>
        <v>22</v>
      </c>
      <c r="AI12" s="30">
        <f t="shared" ref="AI12:AI19" si="1">IFERROR(AH12/COUNTA($C$11:$AG$11),0)</f>
        <v>0.70967741935483875</v>
      </c>
    </row>
    <row r="13" spans="1:35" ht="21.95" customHeight="1" x14ac:dyDescent="0.25">
      <c r="A13" s="25" t="s">
        <v>22</v>
      </c>
      <c r="B13" s="26" t="s">
        <v>23</v>
      </c>
      <c r="C13" s="27">
        <v>1</v>
      </c>
      <c r="D13" s="27">
        <v>1</v>
      </c>
      <c r="E13" s="27">
        <v>1</v>
      </c>
      <c r="F13" s="27">
        <v>1</v>
      </c>
      <c r="G13" s="27">
        <v>1</v>
      </c>
      <c r="H13" s="27">
        <v>1</v>
      </c>
      <c r="I13" s="28">
        <v>1</v>
      </c>
      <c r="J13" s="27">
        <v>1</v>
      </c>
      <c r="K13" s="27">
        <v>1</v>
      </c>
      <c r="L13" s="27"/>
      <c r="M13" s="27"/>
      <c r="N13" s="27"/>
      <c r="O13" s="27"/>
      <c r="P13" s="28">
        <v>1</v>
      </c>
      <c r="Q13" s="27">
        <v>1</v>
      </c>
      <c r="R13" s="27"/>
      <c r="S13" s="27"/>
      <c r="T13" s="27">
        <v>1</v>
      </c>
      <c r="U13" s="27"/>
      <c r="V13" s="27">
        <v>1</v>
      </c>
      <c r="W13" s="28"/>
      <c r="X13" s="27">
        <v>1</v>
      </c>
      <c r="Y13" s="27"/>
      <c r="Z13" s="27">
        <v>1</v>
      </c>
      <c r="AA13" s="27">
        <v>1</v>
      </c>
      <c r="AB13" s="27"/>
      <c r="AC13" s="27">
        <v>1</v>
      </c>
      <c r="AD13" s="28">
        <v>1</v>
      </c>
      <c r="AE13" s="27"/>
      <c r="AF13" s="27">
        <v>1</v>
      </c>
      <c r="AG13" s="28"/>
      <c r="AH13" s="29">
        <f t="shared" si="0"/>
        <v>19</v>
      </c>
      <c r="AI13" s="30">
        <f t="shared" si="1"/>
        <v>0.61290322580645162</v>
      </c>
    </row>
    <row r="14" spans="1:35" ht="21.95" customHeight="1" x14ac:dyDescent="0.25">
      <c r="A14" s="25" t="s">
        <v>24</v>
      </c>
      <c r="B14" s="26" t="s">
        <v>25</v>
      </c>
      <c r="C14" s="27">
        <v>1</v>
      </c>
      <c r="D14" s="27">
        <v>1</v>
      </c>
      <c r="E14" s="27"/>
      <c r="F14" s="27"/>
      <c r="G14" s="27">
        <v>1</v>
      </c>
      <c r="H14" s="27">
        <v>0</v>
      </c>
      <c r="I14" s="28">
        <v>1</v>
      </c>
      <c r="J14" s="27">
        <v>1</v>
      </c>
      <c r="K14" s="27">
        <v>1</v>
      </c>
      <c r="L14" s="27">
        <v>1</v>
      </c>
      <c r="M14" s="27">
        <v>1</v>
      </c>
      <c r="N14" s="27"/>
      <c r="O14" s="27">
        <v>1</v>
      </c>
      <c r="P14" s="28">
        <v>1</v>
      </c>
      <c r="Q14" s="27">
        <v>1</v>
      </c>
      <c r="R14" s="27">
        <v>1</v>
      </c>
      <c r="S14" s="27">
        <v>1</v>
      </c>
      <c r="T14" s="27"/>
      <c r="U14" s="27">
        <v>1</v>
      </c>
      <c r="V14" s="27"/>
      <c r="W14" s="28">
        <v>1</v>
      </c>
      <c r="X14" s="27">
        <v>1</v>
      </c>
      <c r="Y14" s="27"/>
      <c r="Z14" s="27">
        <v>1</v>
      </c>
      <c r="AA14" s="27"/>
      <c r="AB14" s="27"/>
      <c r="AC14" s="27"/>
      <c r="AD14" s="28">
        <v>1</v>
      </c>
      <c r="AE14" s="27">
        <v>1</v>
      </c>
      <c r="AF14" s="27"/>
      <c r="AG14" s="28"/>
      <c r="AH14" s="29">
        <f t="shared" si="0"/>
        <v>19</v>
      </c>
      <c r="AI14" s="30">
        <f t="shared" si="1"/>
        <v>0.61290322580645162</v>
      </c>
    </row>
    <row r="15" spans="1:35" ht="21.95" customHeight="1" x14ac:dyDescent="0.25">
      <c r="A15" s="25" t="s">
        <v>26</v>
      </c>
      <c r="B15" s="26" t="s">
        <v>27</v>
      </c>
      <c r="C15" s="27">
        <v>1</v>
      </c>
      <c r="D15" s="27">
        <v>1</v>
      </c>
      <c r="E15" s="27">
        <v>1</v>
      </c>
      <c r="F15" s="27"/>
      <c r="G15" s="27">
        <v>1</v>
      </c>
      <c r="H15" s="27">
        <v>1</v>
      </c>
      <c r="I15" s="28">
        <v>1</v>
      </c>
      <c r="J15" s="27">
        <v>1</v>
      </c>
      <c r="K15" s="27">
        <v>1</v>
      </c>
      <c r="L15" s="27"/>
      <c r="M15" s="27">
        <v>1</v>
      </c>
      <c r="N15" s="27">
        <v>1</v>
      </c>
      <c r="O15" s="27">
        <v>1</v>
      </c>
      <c r="P15" s="28">
        <v>1</v>
      </c>
      <c r="Q15" s="27">
        <v>1</v>
      </c>
      <c r="R15" s="27">
        <v>1</v>
      </c>
      <c r="S15" s="27">
        <v>1</v>
      </c>
      <c r="T15" s="27">
        <v>1</v>
      </c>
      <c r="U15" s="27"/>
      <c r="V15" s="27">
        <v>1</v>
      </c>
      <c r="W15" s="28">
        <v>0</v>
      </c>
      <c r="X15" s="27">
        <v>1</v>
      </c>
      <c r="Y15" s="27">
        <v>1</v>
      </c>
      <c r="Z15" s="27">
        <v>1</v>
      </c>
      <c r="AA15" s="27">
        <v>1</v>
      </c>
      <c r="AB15" s="27">
        <v>1</v>
      </c>
      <c r="AC15" s="27">
        <v>1</v>
      </c>
      <c r="AD15" s="28">
        <v>1</v>
      </c>
      <c r="AE15" s="27">
        <v>1</v>
      </c>
      <c r="AF15" s="27"/>
      <c r="AG15" s="28"/>
      <c r="AH15" s="29">
        <f t="shared" si="0"/>
        <v>25</v>
      </c>
      <c r="AI15" s="30">
        <f t="shared" si="1"/>
        <v>0.80645161290322576</v>
      </c>
    </row>
    <row r="16" spans="1:35" ht="21.95" customHeight="1" x14ac:dyDescent="0.25">
      <c r="A16" s="25" t="s">
        <v>28</v>
      </c>
      <c r="B16" s="26" t="s">
        <v>29</v>
      </c>
      <c r="C16" s="27"/>
      <c r="D16" s="27"/>
      <c r="E16" s="27">
        <v>1</v>
      </c>
      <c r="F16" s="27">
        <v>0</v>
      </c>
      <c r="G16" s="27">
        <v>1</v>
      </c>
      <c r="H16" s="27"/>
      <c r="I16" s="28"/>
      <c r="J16" s="27">
        <v>1</v>
      </c>
      <c r="K16" s="27"/>
      <c r="L16" s="27">
        <v>1</v>
      </c>
      <c r="M16" s="27">
        <v>1</v>
      </c>
      <c r="N16" s="27">
        <v>1</v>
      </c>
      <c r="O16" s="27">
        <v>1</v>
      </c>
      <c r="P16" s="28"/>
      <c r="Q16" s="27"/>
      <c r="R16" s="27"/>
      <c r="S16" s="27">
        <v>1</v>
      </c>
      <c r="T16" s="27">
        <v>1</v>
      </c>
      <c r="U16" s="27"/>
      <c r="V16" s="27"/>
      <c r="W16" s="28"/>
      <c r="X16" s="27"/>
      <c r="Y16" s="27"/>
      <c r="Z16" s="27"/>
      <c r="AA16" s="27">
        <v>0</v>
      </c>
      <c r="AB16" s="27"/>
      <c r="AC16" s="27">
        <v>1</v>
      </c>
      <c r="AD16" s="28"/>
      <c r="AE16" s="27">
        <v>1</v>
      </c>
      <c r="AF16" s="27">
        <v>1</v>
      </c>
      <c r="AG16" s="28"/>
      <c r="AH16" s="29">
        <f t="shared" si="0"/>
        <v>12</v>
      </c>
      <c r="AI16" s="30">
        <f t="shared" si="1"/>
        <v>0.38709677419354838</v>
      </c>
    </row>
    <row r="17" spans="1:35" ht="21.95" customHeight="1" x14ac:dyDescent="0.25">
      <c r="A17" s="25" t="s">
        <v>30</v>
      </c>
      <c r="B17" s="26" t="s">
        <v>31</v>
      </c>
      <c r="C17" s="27">
        <v>0</v>
      </c>
      <c r="D17" s="27">
        <v>1</v>
      </c>
      <c r="E17" s="27"/>
      <c r="F17" s="27">
        <v>1</v>
      </c>
      <c r="G17" s="27">
        <v>1</v>
      </c>
      <c r="H17" s="27">
        <v>1</v>
      </c>
      <c r="I17" s="28">
        <v>1</v>
      </c>
      <c r="J17" s="27">
        <v>1</v>
      </c>
      <c r="K17" s="27">
        <v>1</v>
      </c>
      <c r="L17" s="27">
        <v>1</v>
      </c>
      <c r="M17" s="27"/>
      <c r="N17" s="27">
        <v>1</v>
      </c>
      <c r="O17" s="27"/>
      <c r="P17" s="28">
        <v>1</v>
      </c>
      <c r="Q17" s="27">
        <v>1</v>
      </c>
      <c r="R17" s="27">
        <v>1</v>
      </c>
      <c r="S17" s="27">
        <v>1</v>
      </c>
      <c r="T17" s="27">
        <v>1</v>
      </c>
      <c r="U17" s="27">
        <v>0</v>
      </c>
      <c r="V17" s="27"/>
      <c r="W17" s="28">
        <v>0</v>
      </c>
      <c r="X17" s="27">
        <v>1</v>
      </c>
      <c r="Y17" s="27">
        <v>1</v>
      </c>
      <c r="Z17" s="27"/>
      <c r="AA17" s="27">
        <v>1</v>
      </c>
      <c r="AB17" s="27">
        <v>1</v>
      </c>
      <c r="AC17" s="27">
        <v>1</v>
      </c>
      <c r="AD17" s="28"/>
      <c r="AE17" s="27"/>
      <c r="AF17" s="27">
        <v>0</v>
      </c>
      <c r="AG17" s="28"/>
      <c r="AH17" s="29">
        <f t="shared" si="0"/>
        <v>19</v>
      </c>
      <c r="AI17" s="30">
        <f t="shared" si="1"/>
        <v>0.61290322580645162</v>
      </c>
    </row>
    <row r="18" spans="1:35" ht="21.95" customHeight="1" x14ac:dyDescent="0.25">
      <c r="A18" s="25" t="s">
        <v>32</v>
      </c>
      <c r="B18" s="26" t="s">
        <v>33</v>
      </c>
      <c r="C18" s="27">
        <v>0</v>
      </c>
      <c r="D18" s="27">
        <v>0</v>
      </c>
      <c r="E18" s="27"/>
      <c r="F18" s="27">
        <v>1</v>
      </c>
      <c r="G18" s="27"/>
      <c r="H18" s="27"/>
      <c r="I18" s="28">
        <v>1</v>
      </c>
      <c r="J18" s="27"/>
      <c r="K18" s="27">
        <v>1</v>
      </c>
      <c r="L18" s="27">
        <v>0</v>
      </c>
      <c r="M18" s="27">
        <v>1</v>
      </c>
      <c r="N18" s="27"/>
      <c r="O18" s="27"/>
      <c r="P18" s="28"/>
      <c r="Q18" s="27">
        <v>1</v>
      </c>
      <c r="R18" s="27"/>
      <c r="S18" s="27"/>
      <c r="T18" s="27">
        <v>1</v>
      </c>
      <c r="U18" s="27"/>
      <c r="V18" s="27"/>
      <c r="W18" s="28">
        <v>0</v>
      </c>
      <c r="X18" s="27"/>
      <c r="Y18" s="27">
        <v>0</v>
      </c>
      <c r="Z18" s="27"/>
      <c r="AA18" s="27">
        <v>1</v>
      </c>
      <c r="AB18" s="27"/>
      <c r="AC18" s="27"/>
      <c r="AD18" s="28">
        <v>1</v>
      </c>
      <c r="AE18" s="27"/>
      <c r="AF18" s="27"/>
      <c r="AG18" s="28"/>
      <c r="AH18" s="29">
        <f t="shared" si="0"/>
        <v>8</v>
      </c>
      <c r="AI18" s="30">
        <f t="shared" si="1"/>
        <v>0.25806451612903225</v>
      </c>
    </row>
    <row r="19" spans="1:35" ht="21.95" customHeight="1" x14ac:dyDescent="0.25">
      <c r="A19" s="25" t="s">
        <v>34</v>
      </c>
      <c r="B19" s="26" t="s">
        <v>35</v>
      </c>
      <c r="C19" s="27">
        <v>1</v>
      </c>
      <c r="D19" s="27"/>
      <c r="E19" s="27">
        <v>1</v>
      </c>
      <c r="F19" s="27">
        <v>1</v>
      </c>
      <c r="G19" s="27"/>
      <c r="H19" s="27"/>
      <c r="I19" s="28">
        <v>1</v>
      </c>
      <c r="J19" s="27">
        <v>1</v>
      </c>
      <c r="K19" s="27">
        <v>1</v>
      </c>
      <c r="L19" s="27">
        <v>1</v>
      </c>
      <c r="M19" s="27"/>
      <c r="N19" s="27"/>
      <c r="O19" s="27"/>
      <c r="P19" s="28">
        <v>1</v>
      </c>
      <c r="Q19" s="27">
        <v>1</v>
      </c>
      <c r="R19" s="27">
        <v>1</v>
      </c>
      <c r="S19" s="27">
        <v>0</v>
      </c>
      <c r="T19" s="27">
        <v>1</v>
      </c>
      <c r="U19" s="27">
        <v>1</v>
      </c>
      <c r="V19" s="27">
        <v>1</v>
      </c>
      <c r="W19" s="28">
        <v>1</v>
      </c>
      <c r="X19" s="27">
        <v>1</v>
      </c>
      <c r="Y19" s="27">
        <v>1</v>
      </c>
      <c r="Z19" s="27"/>
      <c r="AA19" s="27"/>
      <c r="AB19" s="27">
        <v>1</v>
      </c>
      <c r="AC19" s="27"/>
      <c r="AD19" s="28">
        <v>1</v>
      </c>
      <c r="AE19" s="27">
        <v>0</v>
      </c>
      <c r="AF19" s="27">
        <v>1</v>
      </c>
      <c r="AG19" s="28"/>
      <c r="AH19" s="29">
        <f t="shared" si="0"/>
        <v>19</v>
      </c>
      <c r="AI19" s="30">
        <f t="shared" si="1"/>
        <v>0.61290322580645162</v>
      </c>
    </row>
    <row r="20" spans="1:35" x14ac:dyDescent="0.25">
      <c r="A20" s="3"/>
      <c r="B20" s="3"/>
      <c r="C20" s="3"/>
      <c r="D20" s="3"/>
      <c r="E20" s="3"/>
      <c r="F20" s="3"/>
      <c r="G20" s="3"/>
      <c r="H20" s="3"/>
      <c r="I20" s="31"/>
      <c r="J20" s="3"/>
      <c r="K20" s="3"/>
      <c r="L20" s="3"/>
      <c r="M20" s="3"/>
      <c r="N20" s="3"/>
      <c r="O20" s="3"/>
      <c r="P20" s="31"/>
      <c r="Q20" s="3"/>
      <c r="R20" s="3"/>
      <c r="S20" s="3"/>
      <c r="T20" s="3"/>
      <c r="U20" s="3"/>
      <c r="V20" s="3"/>
      <c r="W20" s="31"/>
      <c r="X20" s="3"/>
      <c r="Y20" s="3"/>
      <c r="Z20" s="3"/>
      <c r="AA20" s="3"/>
      <c r="AB20" s="3"/>
      <c r="AC20" s="3"/>
      <c r="AD20" s="31"/>
      <c r="AE20" s="3"/>
      <c r="AF20" s="3"/>
      <c r="AG20" s="31"/>
      <c r="AH20" s="3"/>
      <c r="AI20" s="3"/>
    </row>
    <row r="21" spans="1:35" ht="21.95" customHeight="1" x14ac:dyDescent="0.25">
      <c r="A21" s="32" t="s">
        <v>36</v>
      </c>
      <c r="B21" s="32" t="s">
        <v>37</v>
      </c>
      <c r="C21" s="29">
        <f t="shared" ref="C21:AG21" si="2">IF(C$11="","",SUMPRODUCT(--($B$12:$B$19&lt;&gt;""),--(C$12:C$19=1)))</f>
        <v>5</v>
      </c>
      <c r="D21" s="29">
        <f t="shared" si="2"/>
        <v>5</v>
      </c>
      <c r="E21" s="29">
        <f t="shared" si="2"/>
        <v>5</v>
      </c>
      <c r="F21" s="29">
        <f t="shared" si="2"/>
        <v>4</v>
      </c>
      <c r="G21" s="29">
        <f t="shared" si="2"/>
        <v>6</v>
      </c>
      <c r="H21" s="29">
        <f t="shared" si="2"/>
        <v>4</v>
      </c>
      <c r="I21" s="33">
        <f t="shared" si="2"/>
        <v>7</v>
      </c>
      <c r="J21" s="29">
        <f t="shared" si="2"/>
        <v>6</v>
      </c>
      <c r="K21" s="29">
        <f t="shared" si="2"/>
        <v>6</v>
      </c>
      <c r="L21" s="29">
        <f t="shared" si="2"/>
        <v>4</v>
      </c>
      <c r="M21" s="29">
        <f t="shared" si="2"/>
        <v>5</v>
      </c>
      <c r="N21" s="29">
        <f t="shared" si="2"/>
        <v>4</v>
      </c>
      <c r="O21" s="29">
        <f t="shared" si="2"/>
        <v>4</v>
      </c>
      <c r="P21" s="33">
        <f t="shared" si="2"/>
        <v>6</v>
      </c>
      <c r="Q21" s="29">
        <f t="shared" si="2"/>
        <v>7</v>
      </c>
      <c r="R21" s="29">
        <f t="shared" si="2"/>
        <v>5</v>
      </c>
      <c r="S21" s="29">
        <f t="shared" si="2"/>
        <v>5</v>
      </c>
      <c r="T21" s="29">
        <f t="shared" si="2"/>
        <v>7</v>
      </c>
      <c r="U21" s="29">
        <f t="shared" si="2"/>
        <v>2</v>
      </c>
      <c r="V21" s="29">
        <f t="shared" si="2"/>
        <v>4</v>
      </c>
      <c r="W21" s="33">
        <f t="shared" si="2"/>
        <v>3</v>
      </c>
      <c r="X21" s="29">
        <f t="shared" si="2"/>
        <v>6</v>
      </c>
      <c r="Y21" s="29">
        <f t="shared" si="2"/>
        <v>4</v>
      </c>
      <c r="Z21" s="29">
        <f t="shared" si="2"/>
        <v>3</v>
      </c>
      <c r="AA21" s="29">
        <f t="shared" si="2"/>
        <v>4</v>
      </c>
      <c r="AB21" s="29">
        <f t="shared" si="2"/>
        <v>4</v>
      </c>
      <c r="AC21" s="29">
        <f t="shared" si="2"/>
        <v>4</v>
      </c>
      <c r="AD21" s="33">
        <f t="shared" si="2"/>
        <v>6</v>
      </c>
      <c r="AE21" s="29">
        <f t="shared" si="2"/>
        <v>4</v>
      </c>
      <c r="AF21" s="29">
        <f t="shared" si="2"/>
        <v>4</v>
      </c>
      <c r="AG21" s="33" t="str">
        <f t="shared" si="2"/>
        <v/>
      </c>
      <c r="AH21" s="34" t="s">
        <v>38</v>
      </c>
      <c r="AI21" s="3">
        <f>SUM(C21:AG21)</f>
        <v>143</v>
      </c>
    </row>
    <row r="22" spans="1:35" ht="21.95" customHeight="1" x14ac:dyDescent="0.25">
      <c r="A22" s="32" t="s">
        <v>36</v>
      </c>
      <c r="B22" s="32" t="s">
        <v>39</v>
      </c>
      <c r="C22" s="35">
        <f>IF(C$11="","",C21/$E$7)</f>
        <v>0.625</v>
      </c>
      <c r="D22" s="35">
        <f>IF(D$11="","",D21/$E$7)</f>
        <v>0.625</v>
      </c>
      <c r="E22" s="35">
        <f>IF(E$11="","",E21/$E$7)</f>
        <v>0.625</v>
      </c>
      <c r="F22" s="35">
        <f>IF(F$11="","",F21/$E$7)</f>
        <v>0.5</v>
      </c>
      <c r="G22" s="35">
        <f>IF(G$11="","",G21/$E$7)</f>
        <v>0.75</v>
      </c>
      <c r="H22" s="35">
        <f>IF(H$11="","",H21/$E$7)</f>
        <v>0.5</v>
      </c>
      <c r="I22" s="36">
        <f>IF(I$11="","",I21/$E$7)</f>
        <v>0.875</v>
      </c>
      <c r="J22" s="35">
        <f>IF(J$11="","",J21/$E$7)</f>
        <v>0.75</v>
      </c>
      <c r="K22" s="35">
        <f>IF(K$11="","",K21/$E$7)</f>
        <v>0.75</v>
      </c>
      <c r="L22" s="35">
        <f>IF(L$11="","",L21/$E$7)</f>
        <v>0.5</v>
      </c>
      <c r="M22" s="35">
        <f>IF(M$11="","",M21/$E$7)</f>
        <v>0.625</v>
      </c>
      <c r="N22" s="35">
        <f>IF(N$11="","",N21/$E$7)</f>
        <v>0.5</v>
      </c>
      <c r="O22" s="35">
        <f>IF(O$11="","",O21/$E$7)</f>
        <v>0.5</v>
      </c>
      <c r="P22" s="36">
        <f>IF(P$11="","",P21/$E$7)</f>
        <v>0.75</v>
      </c>
      <c r="Q22" s="35">
        <f>IF(Q$11="","",Q21/$E$7)</f>
        <v>0.875</v>
      </c>
      <c r="R22" s="35">
        <f>IF(R$11="","",R21/$E$7)</f>
        <v>0.625</v>
      </c>
      <c r="S22" s="35">
        <f>IF(S$11="","",S21/$E$7)</f>
        <v>0.625</v>
      </c>
      <c r="T22" s="35">
        <f>IF(T$11="","",T21/$E$7)</f>
        <v>0.875</v>
      </c>
      <c r="U22" s="35">
        <f>IF(U$11="","",U21/$E$7)</f>
        <v>0.25</v>
      </c>
      <c r="V22" s="35">
        <f>IF(V$11="","",V21/$E$7)</f>
        <v>0.5</v>
      </c>
      <c r="W22" s="36">
        <f>IF(W$11="","",W21/$E$7)</f>
        <v>0.375</v>
      </c>
      <c r="X22" s="35">
        <f>IF(X$11="","",X21/$E$7)</f>
        <v>0.75</v>
      </c>
      <c r="Y22" s="35">
        <f>IF(Y$11="","",Y21/$E$7)</f>
        <v>0.5</v>
      </c>
      <c r="Z22" s="35">
        <f>IF(Z$11="","",Z21/$E$7)</f>
        <v>0.375</v>
      </c>
      <c r="AA22" s="35">
        <f>IF(AA$11="","",AA21/$E$7)</f>
        <v>0.5</v>
      </c>
      <c r="AB22" s="35">
        <f>IF(AB$11="","",AB21/$E$7)</f>
        <v>0.5</v>
      </c>
      <c r="AC22" s="35">
        <f>IF(AC$11="","",AC21/$E$7)</f>
        <v>0.5</v>
      </c>
      <c r="AD22" s="36">
        <f>IF(AD$11="","",AD21/$E$7)</f>
        <v>0.75</v>
      </c>
      <c r="AE22" s="35">
        <f>IF(AE$11="","",AE21/$E$7)</f>
        <v>0.5</v>
      </c>
      <c r="AF22" s="35">
        <f>IF(AF$11="","",AF21/$E$7)</f>
        <v>0.5</v>
      </c>
      <c r="AG22" s="36" t="str">
        <f>IF(AG$11="","",AG21/$E$7)</f>
        <v/>
      </c>
      <c r="AH22" s="34" t="s">
        <v>7</v>
      </c>
      <c r="AI22" s="37">
        <f>AVERAGEIF(C22:AG22,"&gt;=0",C22:AG22)</f>
        <v>0.59583333333333333</v>
      </c>
    </row>
    <row r="24" spans="1:35" ht="33.950000000000003" customHeight="1" x14ac:dyDescent="0.25">
      <c r="A24" s="40" t="s">
        <v>40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</row>
    <row r="25" spans="1:35" ht="33.950000000000003" customHeight="1" x14ac:dyDescent="0.25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</row>
  </sheetData>
  <mergeCells count="17">
    <mergeCell ref="I1:AG1"/>
    <mergeCell ref="A1:B2"/>
    <mergeCell ref="C5:D5"/>
    <mergeCell ref="D4:F4"/>
    <mergeCell ref="A5:B5"/>
    <mergeCell ref="G5:H5"/>
    <mergeCell ref="E5:F5"/>
    <mergeCell ref="A24:AI25"/>
    <mergeCell ref="X9:AD9"/>
    <mergeCell ref="J9:P9"/>
    <mergeCell ref="C9:I9"/>
    <mergeCell ref="Q9:W9"/>
    <mergeCell ref="C6:D6"/>
    <mergeCell ref="A6:B6"/>
    <mergeCell ref="G6:H6"/>
    <mergeCell ref="E6:F6"/>
    <mergeCell ref="AE9:AG9"/>
  </mergeCells>
  <conditionalFormatting sqref="C10:AG22">
    <cfRule type="expression" dxfId="2" priority="3">
      <formula>C$11=""</formula>
    </cfRule>
  </conditionalFormatting>
  <conditionalFormatting sqref="C12:AG19">
    <cfRule type="expression" dxfId="1" priority="1">
      <formula>C12=1</formula>
    </cfRule>
  </conditionalFormatting>
  <conditionalFormatting sqref="C12:AG22">
    <cfRule type="expression" dxfId="0" priority="2">
      <formula>OR(C$10="sáb",C$10="dom")</formula>
    </cfRule>
  </conditionalFormatting>
  <conditionalFormatting sqref="C21:AG21">
    <cfRule type="dataBar" priority="5">
      <dataBar>
        <cfvo type="num" val="0"/>
        <cfvo type="num" val="8"/>
        <color rgb="FFE76F51"/>
      </dataBar>
    </cfRule>
  </conditionalFormatting>
  <conditionalFormatting sqref="AI12:AI19">
    <cfRule type="dataBar" priority="4">
      <dataBar>
        <cfvo type="num" val="0"/>
        <cfvo type="num" val="1"/>
        <color rgb="FF4F9DA6"/>
      </dataBar>
    </cfRule>
  </conditionalFormatting>
  <dataValidations count="3">
    <dataValidation type="list" sqref="B4" xr:uid="{00000000-0002-0000-0000-000000000000}">
      <formula1>"Enero,Febrero,Marzo,Abril,Mayo,Junio,Julio,Agosto,Septiembre,Octubre,Noviembre,Diciembre"</formula1>
    </dataValidation>
    <dataValidation type="whole" sqref="D4" xr:uid="{00000000-0002-0000-0000-000001000000}">
      <formula1>2024</formula1>
      <formula2>2035</formula2>
    </dataValidation>
    <dataValidation type="whole" allowBlank="1" error="Solo se admite 1, 0 o una celda vacía." promptTitle="Registro" prompt="Escribe 1 si completaste el hábito; 0 o borrar si no." sqref="C12:AG19" xr:uid="{00000000-0002-0000-0000-000002000000}">
      <formula1>0</formula1>
      <formula2>1</formula2>
    </dataValidation>
  </dataValidation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Registro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2026-04-08T06:14:54Z</dcterms:created>
  <dcterms:modified xsi:type="dcterms:W3CDTF">2026-04-08T09:10:21Z</dcterms:modified>
</cp:coreProperties>
</file>