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abilidad doméstica\"/>
    </mc:Choice>
  </mc:AlternateContent>
  <xr:revisionPtr revIDLastSave="0" documentId="13_ncr:1_{2B30F773-582A-4C06-A266-30DBAEA289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ilidad domésti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2" i="1" l="1"/>
  <c r="L42" i="1"/>
  <c r="K42" i="1"/>
  <c r="J42" i="1"/>
  <c r="I42" i="1"/>
  <c r="H42" i="1"/>
  <c r="G42" i="1"/>
  <c r="F42" i="1"/>
  <c r="E42" i="1"/>
  <c r="D42" i="1"/>
  <c r="C42" i="1"/>
  <c r="B42" i="1"/>
  <c r="N41" i="1"/>
  <c r="N42" i="1" s="1"/>
  <c r="M40" i="1"/>
  <c r="L40" i="1"/>
  <c r="K40" i="1"/>
  <c r="J40" i="1"/>
  <c r="I40" i="1"/>
  <c r="H40" i="1"/>
  <c r="G40" i="1"/>
  <c r="F40" i="1"/>
  <c r="E40" i="1"/>
  <c r="D40" i="1"/>
  <c r="C40" i="1"/>
  <c r="B40" i="1"/>
  <c r="N39" i="1"/>
  <c r="O39" i="1" s="1"/>
  <c r="M31" i="1"/>
  <c r="J31" i="1"/>
  <c r="M30" i="1"/>
  <c r="M32" i="1" s="1"/>
  <c r="L30" i="1"/>
  <c r="J30" i="1"/>
  <c r="J32" i="1" s="1"/>
  <c r="H30" i="1"/>
  <c r="G30" i="1"/>
  <c r="F30" i="1"/>
  <c r="M28" i="1"/>
  <c r="L28" i="1"/>
  <c r="K28" i="1"/>
  <c r="J28" i="1"/>
  <c r="I28" i="1"/>
  <c r="I30" i="1" s="1"/>
  <c r="I32" i="1" s="1"/>
  <c r="H28" i="1"/>
  <c r="G28" i="1"/>
  <c r="F28" i="1"/>
  <c r="E28" i="1"/>
  <c r="D28" i="1"/>
  <c r="C28" i="1"/>
  <c r="C30" i="1" s="1"/>
  <c r="B28" i="1"/>
  <c r="N28" i="1" s="1"/>
  <c r="N27" i="1"/>
  <c r="N26" i="1"/>
  <c r="N25" i="1"/>
  <c r="N24" i="1"/>
  <c r="N23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N20" i="1"/>
  <c r="N19" i="1"/>
  <c r="N18" i="1"/>
  <c r="N17" i="1"/>
  <c r="N14" i="1"/>
  <c r="M14" i="1"/>
  <c r="L14" i="1"/>
  <c r="L31" i="1" s="1"/>
  <c r="K14" i="1"/>
  <c r="K31" i="1" s="1"/>
  <c r="J14" i="1"/>
  <c r="I14" i="1"/>
  <c r="I31" i="1" s="1"/>
  <c r="H14" i="1"/>
  <c r="H31" i="1" s="1"/>
  <c r="G14" i="1"/>
  <c r="G31" i="1" s="1"/>
  <c r="F14" i="1"/>
  <c r="F31" i="1" s="1"/>
  <c r="E14" i="1"/>
  <c r="E30" i="1" s="1"/>
  <c r="D14" i="1"/>
  <c r="D30" i="1" s="1"/>
  <c r="C14" i="1"/>
  <c r="C31" i="1" s="1"/>
  <c r="B14" i="1"/>
  <c r="B30" i="1" s="1"/>
  <c r="N13" i="1"/>
  <c r="N12" i="1"/>
  <c r="N11" i="1"/>
  <c r="J6" i="1"/>
  <c r="E4" i="1"/>
  <c r="F32" i="1" l="1"/>
  <c r="G32" i="1"/>
  <c r="H32" i="1"/>
  <c r="L32" i="1"/>
  <c r="J7" i="1"/>
  <c r="O40" i="1"/>
  <c r="C32" i="1"/>
  <c r="B31" i="1"/>
  <c r="N40" i="1"/>
  <c r="E31" i="1"/>
  <c r="E32" i="1" s="1"/>
  <c r="O41" i="1"/>
  <c r="O6" i="1"/>
  <c r="K30" i="1"/>
  <c r="K32" i="1" s="1"/>
  <c r="D31" i="1"/>
  <c r="D32" i="1" s="1"/>
  <c r="O42" i="1" l="1"/>
  <c r="O7" i="1"/>
  <c r="E5" i="1"/>
  <c r="N31" i="1"/>
  <c r="N30" i="1"/>
  <c r="B32" i="1"/>
  <c r="E6" i="1" l="1"/>
  <c r="N32" i="1"/>
  <c r="E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J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Modifica este importe si quieres cambiar el tamaño del colchón financiero.</t>
        </r>
      </text>
    </comment>
    <comment ref="O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Reserva prevista para pequeñas reparaciones o reposición de enseres.</t>
        </r>
      </text>
    </comment>
  </commentList>
</comments>
</file>

<file path=xl/sharedStrings.xml><?xml version="1.0" encoding="utf-8"?>
<sst xmlns="http://schemas.openxmlformats.org/spreadsheetml/2006/main" count="74" uniqueCount="57">
  <si>
    <t>Plantilla de contabilidad doméstica</t>
  </si>
  <si>
    <t>Ejemplo funcional en español: edita solo las celdas azules y el resto se recalcula automáticamente.</t>
  </si>
  <si>
    <t>Indicadores rápidos</t>
  </si>
  <si>
    <t>Objetivo 1: Fondo emergencia</t>
  </si>
  <si>
    <t>Objetivo 2: Mantenimiento hogar</t>
  </si>
  <si>
    <t>Ingreso medio mensual</t>
  </si>
  <si>
    <t>Objetivo total</t>
  </si>
  <si>
    <t>Gasto medio mensual</t>
  </si>
  <si>
    <t>Meses planificados</t>
  </si>
  <si>
    <t>Ahorro anual estimado</t>
  </si>
  <si>
    <t>Aportado</t>
  </si>
  <si>
    <t>Mes con mejor saldo</t>
  </si>
  <si>
    <t>Pendiente</t>
  </si>
  <si>
    <t>Resumen mensual del hogar</t>
  </si>
  <si>
    <t>Concepto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</si>
  <si>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</si>
  <si>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</si>
  <si>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</si>
  <si>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</si>
  <si>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</si>
  <si>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</si>
  <si>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</si>
  <si>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</si>
  <si>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</si>
  <si>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</si>
  <si>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</si>
  <si>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</si>
  <si>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 anual</t>
  </si>
  <si>
    <t>Ingresos</t>
  </si>
  <si>
    <t>Sueldo neto</t>
  </si>
  <si>
    <t>Trabajos puntuales</t>
  </si>
  <si>
    <t>Reembolsos y extras</t>
  </si>
  <si>
    <t>Total ingresos</t>
  </si>
  <si>
    <t>Gastos fijos</t>
  </si>
  <si>
    <t>Alquiler</t>
  </si>
  <si>
    <t>Suministros</t>
  </si>
  <si>
    <t>Internet y móvil</t>
  </si>
  <si>
    <t>Seguro del hogar</t>
  </si>
  <si>
    <t>Total gastos fijos</t>
  </si>
  <si>
    <t>Gastos variables</t>
  </si>
  <si>
    <t>Alimentación</t>
  </si>
  <si>
    <t>Transporte</t>
  </si>
  <si>
    <t>Salud y bienestar</t>
  </si>
  <si>
    <t>Ocio y cultura</t>
  </si>
  <si>
    <t>Mascotas y hogar</t>
  </si>
  <si>
    <t>Total gastos variables</t>
  </si>
  <si>
    <t>Resultado mensual</t>
  </si>
  <si>
    <t>Ahorro objetivo (20%)</t>
  </si>
  <si>
    <t>Desviación vs objetivo</t>
  </si>
  <si>
    <t>Seguimiento de objetivos domésticos</t>
  </si>
  <si>
    <t>Acumulado</t>
  </si>
  <si>
    <t>Pendiente final</t>
  </si>
  <si>
    <t>Aporte fondo emergencia</t>
  </si>
  <si>
    <t>Pendiente fondo emergencia</t>
  </si>
  <si>
    <t>Aporte mantenimiento hogar</t>
  </si>
  <si>
    <t>Pendiente mantenimiento hogar</t>
  </si>
  <si>
    <t>Sugerencia: si tu ingreso cambia, modifica primero las filas de ingresos y revisa la fila 'Desviación vs objetivo' para decidir cuánto reservar.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</si>
</sst>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;[Red]\(#,##0.00\)\ &quot;€&quot;;\-"/>
  </numFmts>
  <fonts count="1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6B7280"/>
      <name val="Calibri"/>
    </font>
    <font>
      <b/>
      <sz val="11"/>
      <color rgb="FFFFFFFF"/>
      <name val="Calibri"/>
    </font>
    <font>
      <b/>
      <sz val="11"/>
      <color rgb="FF6B7280"/>
      <name val="Calibri"/>
    </font>
    <font>
      <b/>
      <sz val="11"/>
      <color rgb="FF000000"/>
      <name val="Calibri"/>
    </font>
    <font>
      <b/>
      <sz val="11"/>
      <color rgb="FF0000FF"/>
      <name val="Calibri"/>
    </font>
    <font>
      <b/>
      <sz val="11"/>
      <name val="Calibri"/>
    </font>
    <font>
      <b/>
      <sz val="11"/>
      <color rgb="FF0F766E"/>
      <name val="Calibri"/>
    </font>
    <font>
      <sz val="11"/>
      <color rgb="FF6B7280"/>
      <name val="Calibri"/>
    </font>
    <font>
      <sz val="11"/>
      <color rgb="FF0000FF"/>
      <name val="Calibri"/>
    </font>
    <font>
      <sz val="11"/>
      <color rgb="FF000000"/>
      <name val="Calibri"/>
    </font>
    <font>
      <i/>
      <sz val="11"/>
      <color rgb="FF6B7280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1F3A5F"/>
      </patternFill>
    </fill>
    <fill>
      <patternFill patternType="solid">
        <fgColor rgb="FFFFFFFF"/>
      </patternFill>
    </fill>
    <fill>
      <patternFill patternType="solid">
        <fgColor rgb="FF0F766E"/>
      </patternFill>
    </fill>
    <fill>
      <patternFill patternType="solid">
        <fgColor rgb="FFF3F4F6"/>
      </patternFill>
    </fill>
    <fill>
      <patternFill patternType="solid">
        <fgColor rgb="FFF5E6B3"/>
      </patternFill>
    </fill>
    <fill>
      <patternFill patternType="solid">
        <fgColor rgb="FFD9F0EE"/>
      </patternFill>
    </fill>
    <fill>
      <patternFill patternType="solid">
        <fgColor rgb="FFEAF2FF"/>
      </patternFill>
    </fill>
    <fill>
      <patternFill patternType="solid">
        <fgColor rgb="FFDCEBFF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/>
      <right/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 style="thin">
        <color rgb="FFCBD5E1"/>
      </top>
      <bottom style="thin">
        <color rgb="FFCBD5E1"/>
      </bottom>
      <diagonal/>
    </border>
    <border>
      <left/>
      <right/>
      <top style="medium">
        <color rgb="FF1F3A5F"/>
      </top>
      <bottom style="medium">
        <color rgb="FF1F3A5F"/>
      </bottom>
      <diagonal/>
    </border>
    <border>
      <left/>
      <right/>
      <top style="thin">
        <color rgb="FFCBD5E1"/>
      </top>
      <bottom style="thin">
        <color rgb="FFCBD5E1"/>
      </bottom>
      <diagonal/>
    </border>
    <border>
      <left/>
      <right/>
      <top/>
      <bottom style="thin">
        <color rgb="FFCBD5E1"/>
      </bottom>
      <diagonal/>
    </border>
    <border>
      <left/>
      <right/>
      <top/>
      <bottom/>
      <diagonal/>
    </border>
    <border>
      <left/>
      <right/>
      <top style="medium">
        <color rgb="FF1F3A5F"/>
      </top>
      <bottom style="medium">
        <color rgb="FF1F3A5F"/>
      </bottom>
      <diagonal/>
    </border>
  </borders>
  <cellStyleXfs count="2">
    <xf numFmtId="0" fontId="0" fillId="0" borderId="0"/>
    <xf numFmtId="0" fontId="13" fillId="0" borderId="0"/>
  </cellStyleXfs>
  <cellXfs count="35">
    <xf numFmtId="0" fontId="0" fillId="0" borderId="0" xfId="0"/>
    <xf numFmtId="164" fontId="5" fillId="3" borderId="1" xfId="1" applyNumberFormat="1" applyFont="1" applyFill="1" applyBorder="1" applyAlignment="1">
      <alignment horizontal="right"/>
    </xf>
    <xf numFmtId="164" fontId="6" fillId="3" borderId="1" xfId="1" applyNumberFormat="1" applyFont="1" applyFill="1" applyBorder="1" applyAlignment="1">
      <alignment horizontal="right"/>
    </xf>
    <xf numFmtId="1" fontId="6" fillId="3" borderId="1" xfId="1" applyNumberFormat="1" applyFont="1" applyFill="1" applyBorder="1" applyAlignment="1">
      <alignment horizontal="right"/>
    </xf>
    <xf numFmtId="0" fontId="5" fillId="3" borderId="1" xfId="1" applyFont="1" applyFill="1" applyBorder="1" applyAlignment="1">
      <alignment horizontal="right"/>
    </xf>
    <xf numFmtId="0" fontId="7" fillId="6" borderId="0" xfId="1" applyFont="1" applyFill="1" applyAlignment="1">
      <alignment horizontal="center"/>
    </xf>
    <xf numFmtId="0" fontId="8" fillId="7" borderId="5" xfId="1" applyFont="1" applyFill="1" applyBorder="1" applyAlignment="1">
      <alignment horizontal="left"/>
    </xf>
    <xf numFmtId="0" fontId="8" fillId="7" borderId="5" xfId="1" applyFont="1" applyFill="1" applyBorder="1"/>
    <xf numFmtId="0" fontId="9" fillId="0" borderId="0" xfId="1" applyFont="1"/>
    <xf numFmtId="164" fontId="10" fillId="8" borderId="6" xfId="1" applyNumberFormat="1" applyFont="1" applyFill="1" applyBorder="1" applyAlignment="1">
      <alignment horizontal="right"/>
    </xf>
    <xf numFmtId="164" fontId="5" fillId="8" borderId="0" xfId="1" applyNumberFormat="1" applyFont="1" applyFill="1" applyAlignment="1">
      <alignment horizontal="right"/>
    </xf>
    <xf numFmtId="0" fontId="5" fillId="5" borderId="4" xfId="1" applyFont="1" applyFill="1" applyBorder="1"/>
    <xf numFmtId="164" fontId="11" fillId="3" borderId="4" xfId="1" applyNumberFormat="1" applyFont="1" applyFill="1" applyBorder="1" applyAlignment="1">
      <alignment horizontal="right"/>
    </xf>
    <xf numFmtId="0" fontId="0" fillId="3" borderId="7" xfId="1" applyFont="1" applyFill="1" applyBorder="1"/>
    <xf numFmtId="0" fontId="0" fillId="3" borderId="7" xfId="1" applyFont="1" applyFill="1" applyBorder="1" applyAlignment="1">
      <alignment horizontal="right"/>
    </xf>
    <xf numFmtId="0" fontId="8" fillId="7" borderId="5" xfId="1" applyFont="1" applyFill="1" applyBorder="1" applyAlignment="1">
      <alignment horizontal="right"/>
    </xf>
    <xf numFmtId="0" fontId="5" fillId="9" borderId="4" xfId="1" applyFont="1" applyFill="1" applyBorder="1"/>
    <xf numFmtId="164" fontId="5" fillId="3" borderId="4" xfId="1" applyNumberFormat="1" applyFont="1" applyFill="1" applyBorder="1" applyAlignment="1">
      <alignment horizontal="right"/>
    </xf>
    <xf numFmtId="0" fontId="6" fillId="8" borderId="5" xfId="1" applyFont="1" applyFill="1" applyBorder="1"/>
    <xf numFmtId="164" fontId="10" fillId="8" borderId="5" xfId="1" applyNumberFormat="1" applyFont="1" applyFill="1" applyBorder="1" applyAlignment="1">
      <alignment horizontal="right"/>
    </xf>
    <xf numFmtId="164" fontId="0" fillId="0" borderId="5" xfId="1" applyNumberFormat="1" applyFont="1" applyBorder="1" applyAlignment="1">
      <alignment horizontal="right"/>
    </xf>
    <xf numFmtId="0" fontId="5" fillId="5" borderId="5" xfId="1" applyFont="1" applyFill="1" applyBorder="1"/>
    <xf numFmtId="164" fontId="0" fillId="3" borderId="5" xfId="1" applyNumberFormat="1" applyFont="1" applyFill="1" applyBorder="1" applyAlignment="1">
      <alignment horizontal="right"/>
    </xf>
    <xf numFmtId="0" fontId="4" fillId="5" borderId="1" xfId="1" applyFont="1" applyFill="1" applyBorder="1" applyAlignment="1">
      <alignment vertical="center"/>
    </xf>
    <xf numFmtId="0" fontId="0" fillId="0" borderId="2" xfId="1" applyFont="1" applyBorder="1"/>
    <xf numFmtId="0" fontId="0" fillId="0" borderId="3" xfId="1" applyFont="1" applyBorder="1"/>
    <xf numFmtId="0" fontId="2" fillId="0" borderId="0" xfId="1" applyFont="1" applyAlignment="1">
      <alignment horizontal="center"/>
    </xf>
    <xf numFmtId="0" fontId="0" fillId="0" borderId="0" xfId="0"/>
    <xf numFmtId="0" fontId="3" fillId="4" borderId="1" xfId="1" applyFont="1" applyFill="1" applyBorder="1" applyAlignment="1">
      <alignment horizontal="center"/>
    </xf>
    <xf numFmtId="0" fontId="1" fillId="2" borderId="4" xfId="1" applyFont="1" applyFill="1" applyBorder="1" applyAlignment="1">
      <alignment horizontal="left" vertical="center"/>
    </xf>
    <xf numFmtId="0" fontId="0" fillId="0" borderId="8" xfId="1" applyFont="1" applyBorder="1"/>
    <xf numFmtId="0" fontId="12" fillId="0" borderId="0" xfId="1" applyFont="1" applyAlignment="1">
      <alignment horizontal="left"/>
    </xf>
    <xf numFmtId="0" fontId="0" fillId="10" borderId="0" xfId="0" applyFill="1"/>
    <xf numFmtId="0" fontId="14" fillId="2" borderId="0" xfId="1" applyFont="1" applyFill="1" applyAlignment="1">
      <alignment horizontal="center" vertical="center"/>
    </xf>
    <xf numFmtId="0" fontId="15" fillId="0" borderId="0" xfId="0" applyFont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38100</xdr:colOff>
      <xdr:row>35</xdr:row>
      <xdr:rowOff>190500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104737EE-2D08-FAE2-D3FD-DA6F86F41B6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showGridLines="0" tabSelected="1" zoomScale="85" zoomScaleNormal="85" workbookViewId="0">
      <selection activeCell="V30" sqref="V30"/>
    </sheetView>
  </sheetViews>
  <sheetFormatPr baseColWidth="10" defaultColWidth="9.140625" defaultRowHeight="15" x14ac:dyDescent="0.25"/>
  <cols>
    <col min="1" max="1" width="28" customWidth="1"/>
    <col min="2" max="15" width="11.42578125" customWidth="1"/>
  </cols>
  <sheetData>
    <row r="1" spans="1:15" ht="32.25" x14ac:dyDescent="0.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16.5" customHeight="1" x14ac:dyDescent="0.25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ht="21" customHeight="1" x14ac:dyDescent="0.25">
      <c r="B3" s="28" t="s">
        <v>2</v>
      </c>
      <c r="C3" s="24"/>
      <c r="D3" s="24"/>
      <c r="E3" s="25"/>
      <c r="G3" s="28" t="s">
        <v>3</v>
      </c>
      <c r="H3" s="24"/>
      <c r="I3" s="24"/>
      <c r="J3" s="25"/>
      <c r="L3" s="28" t="s">
        <v>4</v>
      </c>
      <c r="M3" s="24"/>
      <c r="N3" s="24"/>
      <c r="O3" s="25"/>
    </row>
    <row r="4" spans="1:15" ht="21" customHeight="1" x14ac:dyDescent="0.25">
      <c r="B4" s="23" t="s">
        <v>5</v>
      </c>
      <c r="C4" s="24"/>
      <c r="D4" s="25"/>
      <c r="E4" s="1">
        <f>AVERAGE(B14:M14)</f>
        <v>1992.5</v>
      </c>
      <c r="G4" s="23" t="s">
        <v>6</v>
      </c>
      <c r="H4" s="24"/>
      <c r="I4" s="25"/>
      <c r="J4" s="2">
        <v>2400</v>
      </c>
      <c r="L4" s="23" t="s">
        <v>6</v>
      </c>
      <c r="M4" s="24"/>
      <c r="N4" s="25"/>
      <c r="O4" s="2">
        <v>1200</v>
      </c>
    </row>
    <row r="5" spans="1:15" ht="21" customHeight="1" x14ac:dyDescent="0.25">
      <c r="B5" s="23" t="s">
        <v>7</v>
      </c>
      <c r="C5" s="24"/>
      <c r="D5" s="25"/>
      <c r="E5" s="1">
        <f>AVERAGE(B31:M31)</f>
        <v>398.5</v>
      </c>
      <c r="G5" s="23" t="s">
        <v>8</v>
      </c>
      <c r="H5" s="24"/>
      <c r="I5" s="25"/>
      <c r="J5" s="3">
        <v>12</v>
      </c>
      <c r="L5" s="23" t="s">
        <v>8</v>
      </c>
      <c r="M5" s="24"/>
      <c r="N5" s="25"/>
      <c r="O5" s="3">
        <v>12</v>
      </c>
    </row>
    <row r="6" spans="1:15" ht="21" customHeight="1" x14ac:dyDescent="0.25">
      <c r="B6" s="23" t="s">
        <v>9</v>
      </c>
      <c r="C6" s="24"/>
      <c r="D6" s="25"/>
      <c r="E6" s="1">
        <f>SUM(B32:M32)</f>
        <v>127</v>
      </c>
      <c r="G6" s="23" t="s">
        <v>10</v>
      </c>
      <c r="H6" s="24"/>
      <c r="I6" s="25"/>
      <c r="J6" s="1">
        <f>N39</f>
        <v>2400</v>
      </c>
      <c r="L6" s="23" t="s">
        <v>10</v>
      </c>
      <c r="M6" s="24"/>
      <c r="N6" s="25"/>
      <c r="O6" s="1">
        <f>N41</f>
        <v>1200</v>
      </c>
    </row>
    <row r="7" spans="1:15" ht="21" customHeight="1" x14ac:dyDescent="0.25">
      <c r="B7" s="23" t="s">
        <v>11</v>
      </c>
      <c r="C7" s="24"/>
      <c r="D7" s="25"/>
      <c r="E7" s="4" t="str">
        <f>INDEX(B9:M9,1,MATCH(MAX(B32:M32),B32:M32,0))</f>
        <v>Sep</v>
      </c>
      <c r="G7" s="23" t="s">
        <v>12</v>
      </c>
      <c r="H7" s="24"/>
      <c r="I7" s="25"/>
      <c r="J7" s="1">
        <f>O39</f>
        <v>0</v>
      </c>
      <c r="L7" s="23" t="s">
        <v>12</v>
      </c>
      <c r="M7" s="24"/>
      <c r="N7" s="25"/>
      <c r="O7" s="1">
        <f>O41</f>
        <v>0</v>
      </c>
    </row>
    <row r="8" spans="1:15" ht="21" customHeight="1" x14ac:dyDescent="0.25">
      <c r="A8" s="29" t="s">
        <v>13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</row>
    <row r="9" spans="1:15" ht="21" customHeight="1" x14ac:dyDescent="0.25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  <c r="F9" s="5" t="s">
        <v>19</v>
      </c>
      <c r="G9" s="5" t="s">
        <v>20</v>
      </c>
      <c r="H9" s="5" t="s">
        <v>21</v>
      </c>
      <c r="I9" s="5" t="s">
        <v>22</v>
      </c>
      <c r="J9" s="5" t="s">
        <v>23</v>
      </c>
      <c r="K9" s="5" t="s">
        <v>24</v>
      </c>
      <c r="L9" s="5" t="s">
        <v>25</v>
      </c>
      <c r="M9" s="5" t="s">
        <v>26</v>
      </c>
      <c r="N9" s="5" t="s">
        <v>27</v>
      </c>
      <c r="O9" s="32"/>
    </row>
    <row r="10" spans="1:15" ht="21" customHeight="1" x14ac:dyDescent="0.25">
      <c r="A10" s="6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32"/>
    </row>
    <row r="11" spans="1:15" ht="21" customHeight="1" x14ac:dyDescent="0.25">
      <c r="A11" s="8" t="s">
        <v>29</v>
      </c>
      <c r="B11" s="9">
        <v>1850</v>
      </c>
      <c r="C11" s="9">
        <v>1850</v>
      </c>
      <c r="D11" s="9">
        <v>1850</v>
      </c>
      <c r="E11" s="9">
        <v>1850</v>
      </c>
      <c r="F11" s="9">
        <v>1850</v>
      </c>
      <c r="G11" s="9">
        <v>1850</v>
      </c>
      <c r="H11" s="9">
        <v>1880</v>
      </c>
      <c r="I11" s="9">
        <v>1880</v>
      </c>
      <c r="J11" s="9">
        <v>1880</v>
      </c>
      <c r="K11" s="9">
        <v>1880</v>
      </c>
      <c r="L11" s="9">
        <v>1880</v>
      </c>
      <c r="M11" s="9">
        <v>1880</v>
      </c>
      <c r="N11" s="10">
        <f>SUM(B11:M11)</f>
        <v>22380</v>
      </c>
      <c r="O11" s="32"/>
    </row>
    <row r="12" spans="1:15" ht="21" customHeight="1" x14ac:dyDescent="0.25">
      <c r="A12" s="8" t="s">
        <v>30</v>
      </c>
      <c r="B12" s="9">
        <v>120</v>
      </c>
      <c r="C12" s="9">
        <v>0</v>
      </c>
      <c r="D12" s="9">
        <v>240</v>
      </c>
      <c r="E12" s="9">
        <v>80</v>
      </c>
      <c r="F12" s="9">
        <v>0</v>
      </c>
      <c r="G12" s="9">
        <v>160</v>
      </c>
      <c r="H12" s="9">
        <v>90</v>
      </c>
      <c r="I12" s="9">
        <v>0</v>
      </c>
      <c r="J12" s="9">
        <v>210</v>
      </c>
      <c r="K12" s="9">
        <v>0</v>
      </c>
      <c r="L12" s="9">
        <v>180</v>
      </c>
      <c r="M12" s="9">
        <v>75</v>
      </c>
      <c r="N12" s="10">
        <f>SUM(B12:M12)</f>
        <v>1155</v>
      </c>
      <c r="O12" s="32"/>
    </row>
    <row r="13" spans="1:15" ht="21" customHeight="1" x14ac:dyDescent="0.25">
      <c r="A13" s="8" t="s">
        <v>31</v>
      </c>
      <c r="B13" s="9">
        <v>35</v>
      </c>
      <c r="C13" s="9">
        <v>60</v>
      </c>
      <c r="D13" s="9">
        <v>0</v>
      </c>
      <c r="E13" s="9">
        <v>45</v>
      </c>
      <c r="F13" s="9">
        <v>30</v>
      </c>
      <c r="G13" s="9">
        <v>0</v>
      </c>
      <c r="H13" s="9">
        <v>50</v>
      </c>
      <c r="I13" s="9">
        <v>0</v>
      </c>
      <c r="J13" s="9">
        <v>40</v>
      </c>
      <c r="K13" s="9">
        <v>25</v>
      </c>
      <c r="L13" s="9">
        <v>0</v>
      </c>
      <c r="M13" s="9">
        <v>90</v>
      </c>
      <c r="N13" s="10">
        <f>SUM(B13:M13)</f>
        <v>375</v>
      </c>
      <c r="O13" s="32"/>
    </row>
    <row r="14" spans="1:15" ht="21" customHeight="1" x14ac:dyDescent="0.25">
      <c r="A14" s="11" t="s">
        <v>32</v>
      </c>
      <c r="B14" s="12">
        <f t="shared" ref="B14:M14" si="0">SUM(B11:B13)</f>
        <v>2005</v>
      </c>
      <c r="C14" s="12">
        <f t="shared" si="0"/>
        <v>1910</v>
      </c>
      <c r="D14" s="12">
        <f t="shared" si="0"/>
        <v>2090</v>
      </c>
      <c r="E14" s="12">
        <f t="shared" si="0"/>
        <v>1975</v>
      </c>
      <c r="F14" s="12">
        <f t="shared" si="0"/>
        <v>1880</v>
      </c>
      <c r="G14" s="12">
        <f t="shared" si="0"/>
        <v>2010</v>
      </c>
      <c r="H14" s="12">
        <f t="shared" si="0"/>
        <v>2020</v>
      </c>
      <c r="I14" s="12">
        <f t="shared" si="0"/>
        <v>1880</v>
      </c>
      <c r="J14" s="12">
        <f t="shared" si="0"/>
        <v>2130</v>
      </c>
      <c r="K14" s="12">
        <f t="shared" si="0"/>
        <v>1905</v>
      </c>
      <c r="L14" s="12">
        <f t="shared" si="0"/>
        <v>2060</v>
      </c>
      <c r="M14" s="12">
        <f t="shared" si="0"/>
        <v>2045</v>
      </c>
      <c r="N14" s="12">
        <f>SUM(B14:M14)</f>
        <v>23910</v>
      </c>
      <c r="O14" s="32"/>
    </row>
    <row r="15" spans="1:15" ht="21" customHeight="1" x14ac:dyDescent="0.25">
      <c r="A15" s="1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32"/>
    </row>
    <row r="16" spans="1:15" ht="21" customHeight="1" x14ac:dyDescent="0.25">
      <c r="A16" s="6" t="s">
        <v>33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32"/>
    </row>
    <row r="17" spans="1:15" ht="21" customHeight="1" x14ac:dyDescent="0.25">
      <c r="A17" s="8" t="s">
        <v>34</v>
      </c>
      <c r="B17" s="9">
        <v>780</v>
      </c>
      <c r="C17" s="9">
        <v>780</v>
      </c>
      <c r="D17" s="9">
        <v>780</v>
      </c>
      <c r="E17" s="9">
        <v>780</v>
      </c>
      <c r="F17" s="9">
        <v>780</v>
      </c>
      <c r="G17" s="9">
        <v>780</v>
      </c>
      <c r="H17" s="9">
        <v>780</v>
      </c>
      <c r="I17" s="9">
        <v>780</v>
      </c>
      <c r="J17" s="9">
        <v>780</v>
      </c>
      <c r="K17" s="9">
        <v>780</v>
      </c>
      <c r="L17" s="9">
        <v>780</v>
      </c>
      <c r="M17" s="9">
        <v>780</v>
      </c>
      <c r="N17" s="10">
        <f>SUM(B17:M17)</f>
        <v>9360</v>
      </c>
      <c r="O17" s="32"/>
    </row>
    <row r="18" spans="1:15" ht="21" customHeight="1" x14ac:dyDescent="0.25">
      <c r="A18" s="8" t="s">
        <v>35</v>
      </c>
      <c r="B18" s="9">
        <v>132</v>
      </c>
      <c r="C18" s="9">
        <v>118</v>
      </c>
      <c r="D18" s="9">
        <v>126</v>
      </c>
      <c r="E18" s="9">
        <v>121</v>
      </c>
      <c r="F18" s="9">
        <v>115</v>
      </c>
      <c r="G18" s="9">
        <v>129</v>
      </c>
      <c r="H18" s="9">
        <v>138</v>
      </c>
      <c r="I18" s="9">
        <v>142</v>
      </c>
      <c r="J18" s="9">
        <v>117</v>
      </c>
      <c r="K18" s="9">
        <v>124</v>
      </c>
      <c r="L18" s="9">
        <v>130</v>
      </c>
      <c r="M18" s="9">
        <v>136</v>
      </c>
      <c r="N18" s="10">
        <f>SUM(B18:M18)</f>
        <v>1528</v>
      </c>
      <c r="O18" s="32"/>
    </row>
    <row r="19" spans="1:15" ht="21" customHeight="1" x14ac:dyDescent="0.25">
      <c r="A19" s="8" t="s">
        <v>36</v>
      </c>
      <c r="B19" s="9">
        <v>48</v>
      </c>
      <c r="C19" s="9">
        <v>48</v>
      </c>
      <c r="D19" s="9">
        <v>48</v>
      </c>
      <c r="E19" s="9">
        <v>48</v>
      </c>
      <c r="F19" s="9">
        <v>48</v>
      </c>
      <c r="G19" s="9">
        <v>48</v>
      </c>
      <c r="H19" s="9">
        <v>50</v>
      </c>
      <c r="I19" s="9">
        <v>50</v>
      </c>
      <c r="J19" s="9">
        <v>50</v>
      </c>
      <c r="K19" s="9">
        <v>50</v>
      </c>
      <c r="L19" s="9">
        <v>50</v>
      </c>
      <c r="M19" s="9">
        <v>50</v>
      </c>
      <c r="N19" s="10">
        <f>SUM(B19:M19)</f>
        <v>588</v>
      </c>
      <c r="O19" s="32"/>
    </row>
    <row r="20" spans="1:15" ht="21" customHeight="1" x14ac:dyDescent="0.25">
      <c r="A20" s="8" t="s">
        <v>37</v>
      </c>
      <c r="B20" s="9">
        <v>0</v>
      </c>
      <c r="C20" s="9">
        <v>0</v>
      </c>
      <c r="D20" s="9">
        <v>0</v>
      </c>
      <c r="E20" s="9">
        <v>210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10">
        <f>SUM(B20:M20)</f>
        <v>210</v>
      </c>
      <c r="O20" s="32"/>
    </row>
    <row r="21" spans="1:15" ht="21" customHeight="1" x14ac:dyDescent="0.25">
      <c r="A21" s="11" t="s">
        <v>38</v>
      </c>
      <c r="B21" s="12">
        <f t="shared" ref="B21:M21" si="1">SUM(B17:B20)</f>
        <v>960</v>
      </c>
      <c r="C21" s="12">
        <f t="shared" si="1"/>
        <v>946</v>
      </c>
      <c r="D21" s="12">
        <f t="shared" si="1"/>
        <v>954</v>
      </c>
      <c r="E21" s="12">
        <f t="shared" si="1"/>
        <v>1159</v>
      </c>
      <c r="F21" s="12">
        <f t="shared" si="1"/>
        <v>943</v>
      </c>
      <c r="G21" s="12">
        <f t="shared" si="1"/>
        <v>957</v>
      </c>
      <c r="H21" s="12">
        <f t="shared" si="1"/>
        <v>968</v>
      </c>
      <c r="I21" s="12">
        <f t="shared" si="1"/>
        <v>972</v>
      </c>
      <c r="J21" s="12">
        <f t="shared" si="1"/>
        <v>947</v>
      </c>
      <c r="K21" s="12">
        <f t="shared" si="1"/>
        <v>954</v>
      </c>
      <c r="L21" s="12">
        <f t="shared" si="1"/>
        <v>960</v>
      </c>
      <c r="M21" s="12">
        <f t="shared" si="1"/>
        <v>966</v>
      </c>
      <c r="N21" s="12">
        <f>SUM(B21:M21)</f>
        <v>11686</v>
      </c>
      <c r="O21" s="32"/>
    </row>
    <row r="22" spans="1:15" ht="21" customHeight="1" x14ac:dyDescent="0.25">
      <c r="A22" s="6" t="s">
        <v>39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32"/>
    </row>
    <row r="23" spans="1:15" ht="21" customHeight="1" x14ac:dyDescent="0.25">
      <c r="A23" s="8" t="s">
        <v>40</v>
      </c>
      <c r="B23" s="9">
        <v>320</v>
      </c>
      <c r="C23" s="9">
        <v>295</v>
      </c>
      <c r="D23" s="9">
        <v>338</v>
      </c>
      <c r="E23" s="9">
        <v>310</v>
      </c>
      <c r="F23" s="9">
        <v>299</v>
      </c>
      <c r="G23" s="9">
        <v>315</v>
      </c>
      <c r="H23" s="9">
        <v>348</v>
      </c>
      <c r="I23" s="9">
        <v>332</v>
      </c>
      <c r="J23" s="9">
        <v>301</v>
      </c>
      <c r="K23" s="9">
        <v>319</v>
      </c>
      <c r="L23" s="9">
        <v>327</v>
      </c>
      <c r="M23" s="9">
        <v>341</v>
      </c>
      <c r="N23" s="10">
        <f t="shared" ref="N23:N28" si="2">SUM(B23:M23)</f>
        <v>3845</v>
      </c>
      <c r="O23" s="32"/>
    </row>
    <row r="24" spans="1:15" ht="21" customHeight="1" x14ac:dyDescent="0.25">
      <c r="A24" s="8" t="s">
        <v>41</v>
      </c>
      <c r="B24" s="9">
        <v>88</v>
      </c>
      <c r="C24" s="9">
        <v>76</v>
      </c>
      <c r="D24" s="9">
        <v>92</v>
      </c>
      <c r="E24" s="9">
        <v>85</v>
      </c>
      <c r="F24" s="9">
        <v>81</v>
      </c>
      <c r="G24" s="9">
        <v>90</v>
      </c>
      <c r="H24" s="9">
        <v>94</v>
      </c>
      <c r="I24" s="9">
        <v>72</v>
      </c>
      <c r="J24" s="9">
        <v>86</v>
      </c>
      <c r="K24" s="9">
        <v>89</v>
      </c>
      <c r="L24" s="9">
        <v>91</v>
      </c>
      <c r="M24" s="9">
        <v>84</v>
      </c>
      <c r="N24" s="10">
        <f t="shared" si="2"/>
        <v>1028</v>
      </c>
      <c r="O24" s="32"/>
    </row>
    <row r="25" spans="1:15" ht="21" customHeight="1" x14ac:dyDescent="0.25">
      <c r="A25" s="8" t="s">
        <v>42</v>
      </c>
      <c r="B25" s="9">
        <v>42</v>
      </c>
      <c r="C25" s="9">
        <v>15</v>
      </c>
      <c r="D25" s="9">
        <v>63</v>
      </c>
      <c r="E25" s="9">
        <v>22</v>
      </c>
      <c r="F25" s="9">
        <v>18</v>
      </c>
      <c r="G25" s="9">
        <v>48</v>
      </c>
      <c r="H25" s="9">
        <v>25</v>
      </c>
      <c r="I25" s="9">
        <v>30</v>
      </c>
      <c r="J25" s="9">
        <v>19</v>
      </c>
      <c r="K25" s="9">
        <v>58</v>
      </c>
      <c r="L25" s="9">
        <v>21</v>
      </c>
      <c r="M25" s="9">
        <v>26</v>
      </c>
      <c r="N25" s="10">
        <f t="shared" si="2"/>
        <v>387</v>
      </c>
      <c r="O25" s="32"/>
    </row>
    <row r="26" spans="1:15" ht="21" customHeight="1" x14ac:dyDescent="0.25">
      <c r="A26" s="8" t="s">
        <v>43</v>
      </c>
      <c r="B26" s="9">
        <v>96</v>
      </c>
      <c r="C26" s="9">
        <v>74</v>
      </c>
      <c r="D26" s="9">
        <v>128</v>
      </c>
      <c r="E26" s="9">
        <v>82</v>
      </c>
      <c r="F26" s="9">
        <v>105</v>
      </c>
      <c r="G26" s="9">
        <v>88</v>
      </c>
      <c r="H26" s="9">
        <v>146</v>
      </c>
      <c r="I26" s="9">
        <v>154</v>
      </c>
      <c r="J26" s="9">
        <v>97</v>
      </c>
      <c r="K26" s="9">
        <v>112</v>
      </c>
      <c r="L26" s="9">
        <v>118</v>
      </c>
      <c r="M26" s="9">
        <v>135</v>
      </c>
      <c r="N26" s="10">
        <f t="shared" si="2"/>
        <v>1335</v>
      </c>
      <c r="O26" s="32"/>
    </row>
    <row r="27" spans="1:15" ht="21" customHeight="1" x14ac:dyDescent="0.25">
      <c r="A27" s="8" t="s">
        <v>44</v>
      </c>
      <c r="B27" s="9">
        <v>54</v>
      </c>
      <c r="C27" s="9">
        <v>61</v>
      </c>
      <c r="D27" s="9">
        <v>49</v>
      </c>
      <c r="E27" s="9">
        <v>58</v>
      </c>
      <c r="F27" s="9">
        <v>73</v>
      </c>
      <c r="G27" s="9">
        <v>47</v>
      </c>
      <c r="H27" s="9">
        <v>69</v>
      </c>
      <c r="I27" s="9">
        <v>64</v>
      </c>
      <c r="J27" s="9">
        <v>57</v>
      </c>
      <c r="K27" s="9">
        <v>62</v>
      </c>
      <c r="L27" s="9">
        <v>55</v>
      </c>
      <c r="M27" s="9">
        <v>71</v>
      </c>
      <c r="N27" s="10">
        <f t="shared" si="2"/>
        <v>720</v>
      </c>
      <c r="O27" s="32"/>
    </row>
    <row r="28" spans="1:15" ht="21" customHeight="1" x14ac:dyDescent="0.25">
      <c r="A28" s="11" t="s">
        <v>45</v>
      </c>
      <c r="B28" s="12">
        <f t="shared" ref="B28:M28" si="3">SUM(B23:B27)</f>
        <v>600</v>
      </c>
      <c r="C28" s="12">
        <f t="shared" si="3"/>
        <v>521</v>
      </c>
      <c r="D28" s="12">
        <f t="shared" si="3"/>
        <v>670</v>
      </c>
      <c r="E28" s="12">
        <f t="shared" si="3"/>
        <v>557</v>
      </c>
      <c r="F28" s="12">
        <f t="shared" si="3"/>
        <v>576</v>
      </c>
      <c r="G28" s="12">
        <f t="shared" si="3"/>
        <v>588</v>
      </c>
      <c r="H28" s="12">
        <f t="shared" si="3"/>
        <v>682</v>
      </c>
      <c r="I28" s="12">
        <f t="shared" si="3"/>
        <v>652</v>
      </c>
      <c r="J28" s="12">
        <f t="shared" si="3"/>
        <v>560</v>
      </c>
      <c r="K28" s="12">
        <f t="shared" si="3"/>
        <v>640</v>
      </c>
      <c r="L28" s="12">
        <f t="shared" si="3"/>
        <v>612</v>
      </c>
      <c r="M28" s="12">
        <f t="shared" si="3"/>
        <v>657</v>
      </c>
      <c r="N28" s="12">
        <f t="shared" si="2"/>
        <v>7315</v>
      </c>
      <c r="O28" s="32"/>
    </row>
    <row r="29" spans="1:15" ht="14.25" customHeight="1" x14ac:dyDescent="0.2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32"/>
    </row>
    <row r="30" spans="1:15" ht="21" customHeight="1" x14ac:dyDescent="0.25">
      <c r="A30" s="16" t="s">
        <v>46</v>
      </c>
      <c r="B30" s="17">
        <f t="shared" ref="B30:M30" si="4">B14-B21-B28</f>
        <v>445</v>
      </c>
      <c r="C30" s="17">
        <f t="shared" si="4"/>
        <v>443</v>
      </c>
      <c r="D30" s="17">
        <f t="shared" si="4"/>
        <v>466</v>
      </c>
      <c r="E30" s="17">
        <f t="shared" si="4"/>
        <v>259</v>
      </c>
      <c r="F30" s="17">
        <f t="shared" si="4"/>
        <v>361</v>
      </c>
      <c r="G30" s="17">
        <f t="shared" si="4"/>
        <v>465</v>
      </c>
      <c r="H30" s="17">
        <f t="shared" si="4"/>
        <v>370</v>
      </c>
      <c r="I30" s="17">
        <f t="shared" si="4"/>
        <v>256</v>
      </c>
      <c r="J30" s="17">
        <f t="shared" si="4"/>
        <v>623</v>
      </c>
      <c r="K30" s="17">
        <f t="shared" si="4"/>
        <v>311</v>
      </c>
      <c r="L30" s="17">
        <f t="shared" si="4"/>
        <v>488</v>
      </c>
      <c r="M30" s="17">
        <f t="shared" si="4"/>
        <v>422</v>
      </c>
      <c r="N30" s="17">
        <f>SUM(B30:M30)</f>
        <v>4909</v>
      </c>
      <c r="O30" s="32"/>
    </row>
    <row r="31" spans="1:15" ht="21" customHeight="1" x14ac:dyDescent="0.25">
      <c r="A31" s="11" t="s">
        <v>47</v>
      </c>
      <c r="B31" s="12">
        <f t="shared" ref="B31:M31" si="5">B14*20%</f>
        <v>401</v>
      </c>
      <c r="C31" s="12">
        <f t="shared" si="5"/>
        <v>382</v>
      </c>
      <c r="D31" s="12">
        <f t="shared" si="5"/>
        <v>418</v>
      </c>
      <c r="E31" s="12">
        <f t="shared" si="5"/>
        <v>395</v>
      </c>
      <c r="F31" s="12">
        <f t="shared" si="5"/>
        <v>376</v>
      </c>
      <c r="G31" s="12">
        <f t="shared" si="5"/>
        <v>402</v>
      </c>
      <c r="H31" s="12">
        <f t="shared" si="5"/>
        <v>404</v>
      </c>
      <c r="I31" s="12">
        <f t="shared" si="5"/>
        <v>376</v>
      </c>
      <c r="J31" s="12">
        <f t="shared" si="5"/>
        <v>426</v>
      </c>
      <c r="K31" s="12">
        <f t="shared" si="5"/>
        <v>381</v>
      </c>
      <c r="L31" s="12">
        <f t="shared" si="5"/>
        <v>412</v>
      </c>
      <c r="M31" s="12">
        <f t="shared" si="5"/>
        <v>409</v>
      </c>
      <c r="N31" s="12">
        <f>SUM(B31:M31)</f>
        <v>4782</v>
      </c>
      <c r="O31" s="32"/>
    </row>
    <row r="32" spans="1:15" ht="21" customHeight="1" x14ac:dyDescent="0.25">
      <c r="A32" s="16" t="s">
        <v>48</v>
      </c>
      <c r="B32" s="17">
        <f t="shared" ref="B32:M32" si="6">B30-B31</f>
        <v>44</v>
      </c>
      <c r="C32" s="17">
        <f t="shared" si="6"/>
        <v>61</v>
      </c>
      <c r="D32" s="17">
        <f t="shared" si="6"/>
        <v>48</v>
      </c>
      <c r="E32" s="17">
        <f t="shared" si="6"/>
        <v>-136</v>
      </c>
      <c r="F32" s="17">
        <f t="shared" si="6"/>
        <v>-15</v>
      </c>
      <c r="G32" s="17">
        <f t="shared" si="6"/>
        <v>63</v>
      </c>
      <c r="H32" s="17">
        <f t="shared" si="6"/>
        <v>-34</v>
      </c>
      <c r="I32" s="17">
        <f t="shared" si="6"/>
        <v>-120</v>
      </c>
      <c r="J32" s="17">
        <f t="shared" si="6"/>
        <v>197</v>
      </c>
      <c r="K32" s="17">
        <f t="shared" si="6"/>
        <v>-70</v>
      </c>
      <c r="L32" s="17">
        <f t="shared" si="6"/>
        <v>76</v>
      </c>
      <c r="M32" s="17">
        <f t="shared" si="6"/>
        <v>13</v>
      </c>
      <c r="N32" s="17">
        <f>SUM(B32:M32)</f>
        <v>127</v>
      </c>
      <c r="O32" s="32"/>
    </row>
    <row r="33" spans="1:15" ht="21" customHeight="1" x14ac:dyDescent="0.25"/>
    <row r="34" spans="1:15" ht="21" customHeight="1" x14ac:dyDescent="0.25"/>
    <row r="35" spans="1:15" ht="21" customHeight="1" x14ac:dyDescent="0.25">
      <c r="A35" s="29" t="s">
        <v>49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</row>
    <row r="36" spans="1:15" ht="21" customHeight="1" x14ac:dyDescent="0.25">
      <c r="A36" s="5" t="s">
        <v>14</v>
      </c>
      <c r="B36" s="5" t="s">
        <v>15</v>
      </c>
      <c r="C36" s="5" t="s">
        <v>16</v>
      </c>
      <c r="D36" s="5" t="s">
        <v>17</v>
      </c>
      <c r="E36" s="5" t="s">
        <v>18</v>
      </c>
      <c r="F36" s="5" t="s">
        <v>19</v>
      </c>
      <c r="G36" s="5" t="s">
        <v>20</v>
      </c>
      <c r="H36" s="5" t="s">
        <v>21</v>
      </c>
      <c r="I36" s="5" t="s">
        <v>22</v>
      </c>
      <c r="J36" s="5" t="s">
        <v>23</v>
      </c>
      <c r="K36" s="5" t="s">
        <v>24</v>
      </c>
      <c r="L36" s="5" t="s">
        <v>25</v>
      </c>
      <c r="M36" s="5" t="s">
        <v>26</v>
      </c>
      <c r="N36" s="5" t="s">
        <v>50</v>
      </c>
      <c r="O36" s="5" t="s">
        <v>51</v>
      </c>
    </row>
    <row r="37" spans="1:15" ht="21" customHeight="1" x14ac:dyDescent="0.25"/>
    <row r="38" spans="1:15" ht="21" customHeight="1" x14ac:dyDescent="0.25"/>
    <row r="39" spans="1:15" ht="21" customHeight="1" x14ac:dyDescent="0.25">
      <c r="A39" s="18" t="s">
        <v>52</v>
      </c>
      <c r="B39" s="19">
        <v>200</v>
      </c>
      <c r="C39" s="19">
        <v>200</v>
      </c>
      <c r="D39" s="19">
        <v>200</v>
      </c>
      <c r="E39" s="19">
        <v>200</v>
      </c>
      <c r="F39" s="19">
        <v>200</v>
      </c>
      <c r="G39" s="19">
        <v>200</v>
      </c>
      <c r="H39" s="19">
        <v>200</v>
      </c>
      <c r="I39" s="19">
        <v>200</v>
      </c>
      <c r="J39" s="19">
        <v>200</v>
      </c>
      <c r="K39" s="19">
        <v>200</v>
      </c>
      <c r="L39" s="19">
        <v>200</v>
      </c>
      <c r="M39" s="19">
        <v>200</v>
      </c>
      <c r="N39" s="20">
        <f>SUM(B39:M39)</f>
        <v>2400</v>
      </c>
      <c r="O39" s="20">
        <f>MAX(0,$J$4-N39)</f>
        <v>0</v>
      </c>
    </row>
    <row r="40" spans="1:15" ht="21" customHeight="1" x14ac:dyDescent="0.25">
      <c r="A40" s="21" t="s">
        <v>53</v>
      </c>
      <c r="B40" s="22">
        <f>MAX(0,$J$4-SUM($B$39:B39))</f>
        <v>2200</v>
      </c>
      <c r="C40" s="22">
        <f>MAX(0,$J$4-SUM($B$39:C39))</f>
        <v>2000</v>
      </c>
      <c r="D40" s="22">
        <f>MAX(0,$J$4-SUM($B$39:D39))</f>
        <v>1800</v>
      </c>
      <c r="E40" s="22">
        <f>MAX(0,$J$4-SUM($B$39:E39))</f>
        <v>1600</v>
      </c>
      <c r="F40" s="22">
        <f>MAX(0,$J$4-SUM($B$39:F39))</f>
        <v>1400</v>
      </c>
      <c r="G40" s="22">
        <f>MAX(0,$J$4-SUM($B$39:G39))</f>
        <v>1200</v>
      </c>
      <c r="H40" s="22">
        <f>MAX(0,$J$4-SUM($B$39:H39))</f>
        <v>1000</v>
      </c>
      <c r="I40" s="22">
        <f>MAX(0,$J$4-SUM($B$39:I39))</f>
        <v>800</v>
      </c>
      <c r="J40" s="22">
        <f>MAX(0,$J$4-SUM($B$39:J39))</f>
        <v>600</v>
      </c>
      <c r="K40" s="22">
        <f>MAX(0,$J$4-SUM($B$39:K39))</f>
        <v>400</v>
      </c>
      <c r="L40" s="22">
        <f>MAX(0,$J$4-SUM($B$39:L39))</f>
        <v>200</v>
      </c>
      <c r="M40" s="22">
        <f>MAX(0,$J$4-SUM($B$39:M39))</f>
        <v>0</v>
      </c>
      <c r="N40" s="20">
        <f>N39</f>
        <v>2400</v>
      </c>
      <c r="O40" s="20">
        <f>O39</f>
        <v>0</v>
      </c>
    </row>
    <row r="41" spans="1:15" ht="21" customHeight="1" x14ac:dyDescent="0.25">
      <c r="A41" s="18" t="s">
        <v>54</v>
      </c>
      <c r="B41" s="19">
        <v>90</v>
      </c>
      <c r="C41" s="19">
        <v>110</v>
      </c>
      <c r="D41" s="19">
        <v>80</v>
      </c>
      <c r="E41" s="19">
        <v>140</v>
      </c>
      <c r="F41" s="19">
        <v>100</v>
      </c>
      <c r="G41" s="19">
        <v>100</v>
      </c>
      <c r="H41" s="19">
        <v>90</v>
      </c>
      <c r="I41" s="19">
        <v>110</v>
      </c>
      <c r="J41" s="19">
        <v>95</v>
      </c>
      <c r="K41" s="19">
        <v>85</v>
      </c>
      <c r="L41" s="19">
        <v>100</v>
      </c>
      <c r="M41" s="19">
        <v>100</v>
      </c>
      <c r="N41" s="20">
        <f>SUM(B41:M41)</f>
        <v>1200</v>
      </c>
      <c r="O41" s="20">
        <f>MAX(0,$O$4-N41)</f>
        <v>0</v>
      </c>
    </row>
    <row r="42" spans="1:15" ht="21" customHeight="1" x14ac:dyDescent="0.25">
      <c r="A42" s="21" t="s">
        <v>55</v>
      </c>
      <c r="B42" s="22">
        <f>MAX(0,$O$4-SUM($B$41:B41))</f>
        <v>1110</v>
      </c>
      <c r="C42" s="22">
        <f>MAX(0,$O$4-SUM($B$41:C41))</f>
        <v>1000</v>
      </c>
      <c r="D42" s="22">
        <f>MAX(0,$O$4-SUM($B$41:D41))</f>
        <v>920</v>
      </c>
      <c r="E42" s="22">
        <f>MAX(0,$O$4-SUM($B$41:E41))</f>
        <v>780</v>
      </c>
      <c r="F42" s="22">
        <f>MAX(0,$O$4-SUM($B$41:F41))</f>
        <v>680</v>
      </c>
      <c r="G42" s="22">
        <f>MAX(0,$O$4-SUM($B$41:G41))</f>
        <v>580</v>
      </c>
      <c r="H42" s="22">
        <f>MAX(0,$O$4-SUM($B$41:H41))</f>
        <v>490</v>
      </c>
      <c r="I42" s="22">
        <f>MAX(0,$O$4-SUM($B$41:I41))</f>
        <v>380</v>
      </c>
      <c r="J42" s="22">
        <f>MAX(0,$O$4-SUM($B$41:J41))</f>
        <v>285</v>
      </c>
      <c r="K42" s="22">
        <f>MAX(0,$O$4-SUM($B$41:K41))</f>
        <v>200</v>
      </c>
      <c r="L42" s="22">
        <f>MAX(0,$O$4-SUM($B$41:L41))</f>
        <v>100</v>
      </c>
      <c r="M42" s="22">
        <f>MAX(0,$O$4-SUM($B$41:M41))</f>
        <v>0</v>
      </c>
      <c r="N42" s="20">
        <f>N41</f>
        <v>1200</v>
      </c>
      <c r="O42" s="20">
        <f>O41</f>
        <v>0</v>
      </c>
    </row>
    <row r="43" spans="1:15" ht="21" customHeight="1" x14ac:dyDescent="0.25"/>
    <row r="44" spans="1:15" ht="21" customHeight="1" x14ac:dyDescent="0.25">
      <c r="A44" s="31" t="s">
        <v>56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</row>
  </sheetData>
  <mergeCells count="20">
    <mergeCell ref="A44:O44"/>
    <mergeCell ref="B7:D7"/>
    <mergeCell ref="L7:N7"/>
    <mergeCell ref="G3:J3"/>
    <mergeCell ref="A1:O1"/>
    <mergeCell ref="G7:I7"/>
    <mergeCell ref="A8:O8"/>
    <mergeCell ref="L6:N6"/>
    <mergeCell ref="B6:D6"/>
    <mergeCell ref="A35:O35"/>
    <mergeCell ref="B5:D5"/>
    <mergeCell ref="G6:I6"/>
    <mergeCell ref="L5:N5"/>
    <mergeCell ref="L4:N4"/>
    <mergeCell ref="A2:O2"/>
    <mergeCell ref="G5:I5"/>
    <mergeCell ref="G4:I4"/>
    <mergeCell ref="B3:E3"/>
    <mergeCell ref="L3:O3"/>
    <mergeCell ref="B4:D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Contabilidad doméstica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2026-04-08T06:52:01Z</dcterms:modified>
</cp:coreProperties>
</file>