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por horas\"/>
    </mc:Choice>
  </mc:AlternateContent>
  <xr:revisionPtr revIDLastSave="0" documentId="13_ncr:1_{9C65CAED-F092-4860-8659-D21A262CDE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" sheetId="1" r:id="rId1"/>
  </sheets>
  <definedNames>
    <definedName name="_xlnm.Print_Area" localSheetId="0">Calendario!$A$1:$K$21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7" i="1"/>
  <c r="K6" i="1"/>
  <c r="K5" i="1"/>
  <c r="K4" i="1"/>
  <c r="K3" i="1"/>
  <c r="B3" i="1"/>
  <c r="H5" i="1" s="1"/>
  <c r="K2" i="1"/>
  <c r="G5" i="1" l="1"/>
  <c r="F5" i="1"/>
  <c r="D2" i="1"/>
  <c r="E5" i="1"/>
  <c r="B5" i="1"/>
  <c r="C5" i="1"/>
  <c r="D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Escribe cualquier fecha y el calendario mostrará automáticamente el lunes de esa semana.</t>
        </r>
      </text>
    </comment>
  </commentList>
</comments>
</file>

<file path=xl/sharedStrings.xml><?xml version="1.0" encoding="utf-8"?>
<sst xmlns="http://schemas.openxmlformats.org/spreadsheetml/2006/main" count="65" uniqueCount="54">
  <si>
    <t>CALENDARIO POR HORAS</t>
  </si>
  <si>
    <t>RESUMEN SEMANAL</t>
  </si>
  <si>
    <t>Fecha de referencia</t>
  </si>
  <si>
    <t>Horas planificadas</t>
  </si>
  <si>
    <t>Lunes calculado</t>
  </si>
  <si>
    <t>Formato recomendado: Categoría - Actividad</t>
  </si>
  <si>
    <t>Horas libres</t>
  </si>
  <si>
    <t>Trabajo</t>
  </si>
  <si>
    <t>HORA</t>
  </si>
  <si>
    <t>Salud</t>
  </si>
  <si>
    <t>Salud - caminar</t>
  </si>
  <si>
    <t>Salud - movilidad</t>
  </si>
  <si>
    <t>Salud - caminata</t>
  </si>
  <si>
    <t>Estudio</t>
  </si>
  <si>
    <t>Trabajo - priorizar la semana</t>
  </si>
  <si>
    <t>Salud - fuerza</t>
  </si>
  <si>
    <t>Salud - cardio</t>
  </si>
  <si>
    <t>Personal</t>
  </si>
  <si>
    <t>Trabajo - bloque creativo</t>
  </si>
  <si>
    <t>Trabajo - propuestas</t>
  </si>
  <si>
    <t>Trabajo - análisis</t>
  </si>
  <si>
    <t>Trabajo - clientes</t>
  </si>
  <si>
    <t>Trabajo - cierre</t>
  </si>
  <si>
    <t>Personal - mercado</t>
  </si>
  <si>
    <t>Descanso - mañana tranquila</t>
  </si>
  <si>
    <t>Descanso</t>
  </si>
  <si>
    <t>Salud - bici</t>
  </si>
  <si>
    <t>Trabajo - llamadas</t>
  </si>
  <si>
    <t>Trabajo - seguimiento</t>
  </si>
  <si>
    <t>Trabajo - documentación</t>
  </si>
  <si>
    <t>Trabajo - retrospectiva</t>
  </si>
  <si>
    <t>Personal - planificación</t>
  </si>
  <si>
    <t>LEYENDA</t>
  </si>
  <si>
    <t>Personal - comida social</t>
  </si>
  <si>
    <t>Personal - orden en casa</t>
  </si>
  <si>
    <t>Personal - gestiones</t>
  </si>
  <si>
    <t>Personal - banco y compras</t>
  </si>
  <si>
    <t>Personal - compra semanal</t>
  </si>
  <si>
    <t>Trabajo - revisión</t>
  </si>
  <si>
    <t>Salud - yoga suave</t>
  </si>
  <si>
    <t>Personal - recados</t>
  </si>
  <si>
    <t>Descanso - tarde libre</t>
  </si>
  <si>
    <t>Estudio - curso online</t>
  </si>
  <si>
    <t>Estudio - repaso ligero</t>
  </si>
  <si>
    <t>Tip: cambia la fecha de referencia y sustituye los ejemplos por tus bloques.</t>
  </si>
  <si>
    <t>Estudio - francés</t>
  </si>
  <si>
    <t>Estudio - práctica</t>
  </si>
  <si>
    <t>Estudio - laboratorio</t>
  </si>
  <si>
    <t>Descanso - cena fuera</t>
  </si>
  <si>
    <t>Descanso - desconexión</t>
  </si>
  <si>
    <t>Descanso - series</t>
  </si>
  <si>
    <t>Descanso - preparar semana</t>
  </si>
  <si>
    <t>Descanso - lectura</t>
  </si>
  <si>
    <t>Descanso - película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</si>
</sst>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12" x14ac:knownFonts="1">
    <font>
      <sz val="11"/>
      <color theme="1"/>
      <name val="Calibri"/>
      <family val="2"/>
      <scheme val="minor"/>
    </font>
    <font>
      <b/>
      <sz val="16"/>
      <color rgb="FF1F2937"/>
      <name val="Calibri"/>
      <family val="2"/>
    </font>
    <font>
      <b/>
      <sz val="11"/>
      <color rgb="FF4B5563"/>
      <name val="Calibri"/>
      <family val="2"/>
    </font>
    <font>
      <b/>
      <sz val="11"/>
      <color rgb="FF0000FF"/>
      <name val="Calibri"/>
      <family val="2"/>
    </font>
    <font>
      <sz val="11"/>
      <color rgb="FF000000"/>
      <name val="Calibri"/>
      <family val="2"/>
    </font>
    <font>
      <b/>
      <sz val="11"/>
      <color rgb="FF1F2937"/>
      <name val="Calibri"/>
      <family val="2"/>
    </font>
    <font>
      <i/>
      <sz val="11"/>
      <color rgb="FF475569"/>
      <name val="Calibri"/>
      <family val="2"/>
    </font>
    <font>
      <b/>
      <sz val="11"/>
      <color rgb="FFFFFFFF"/>
      <name val="Calibri"/>
      <family val="2"/>
    </font>
    <font>
      <b/>
      <sz val="11"/>
      <color rgb="FF374151"/>
      <name val="Calibri"/>
      <family val="2"/>
    </font>
    <font>
      <sz val="10"/>
      <name val="Calibri"/>
      <family val="2"/>
    </font>
    <font>
      <b/>
      <sz val="11"/>
      <color rgb="FF000000"/>
      <name val="Calibri"/>
      <family val="2"/>
    </font>
    <font>
      <sz val="11"/>
      <color rgb="FF374151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DCEFEF"/>
      </patternFill>
    </fill>
    <fill>
      <patternFill patternType="solid">
        <fgColor rgb="FFEEF2F7"/>
      </patternFill>
    </fill>
    <fill>
      <patternFill patternType="solid">
        <fgColor rgb="FFFFFFFF"/>
      </patternFill>
    </fill>
    <fill>
      <patternFill patternType="solid">
        <fgColor rgb="FFE2E8F0"/>
      </patternFill>
    </fill>
    <fill>
      <patternFill patternType="solid">
        <fgColor rgb="FFF8FAFC"/>
      </patternFill>
    </fill>
    <fill>
      <patternFill patternType="solid">
        <fgColor rgb="FF334155"/>
      </patternFill>
    </fill>
    <fill>
      <patternFill patternType="solid">
        <fgColor rgb="FF475569"/>
      </patternFill>
    </fill>
    <fill>
      <patternFill patternType="solid">
        <fgColor rgb="FF6B7280"/>
      </patternFill>
    </fill>
    <fill>
      <patternFill patternType="solid">
        <fgColor rgb="FFF3F4F6"/>
      </patternFill>
    </fill>
    <fill>
      <patternFill patternType="solid">
        <fgColor rgb="FFFCFCFD"/>
      </patternFill>
    </fill>
    <fill>
      <patternFill patternType="solid">
        <fgColor rgb="FFFAFAFA"/>
      </patternFill>
    </fill>
    <fill>
      <patternFill patternType="solid">
        <fgColor rgb="FFF7F7F8"/>
      </patternFill>
    </fill>
    <fill>
      <patternFill patternType="solid">
        <fgColor rgb="FFDCEBFF"/>
      </patternFill>
    </fill>
    <fill>
      <patternFill patternType="solid">
        <fgColor rgb="FFDCFCE7"/>
      </patternFill>
    </fill>
    <fill>
      <patternFill patternType="solid">
        <fgColor rgb="FFFEF3C7"/>
      </patternFill>
    </fill>
    <fill>
      <patternFill patternType="solid">
        <fgColor rgb="FFF3E8FF"/>
      </patternFill>
    </fill>
    <fill>
      <patternFill patternType="solid">
        <fgColor rgb="FFE5E7EB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94A3B8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  <border>
      <left/>
      <right/>
      <top/>
      <bottom style="medium">
        <color rgb="FF94A3B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7" fillId="7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left" vertical="center"/>
    </xf>
    <xf numFmtId="0" fontId="7" fillId="8" borderId="2" xfId="0" applyFont="1" applyFill="1" applyBorder="1" applyAlignment="1">
      <alignment horizontal="center" vertical="center" wrapText="1"/>
    </xf>
    <xf numFmtId="0" fontId="7" fillId="9" borderId="2" xfId="0" applyFont="1" applyFill="1" applyBorder="1" applyAlignment="1">
      <alignment horizontal="center" vertical="center" wrapText="1"/>
    </xf>
    <xf numFmtId="164" fontId="8" fillId="10" borderId="2" xfId="0" applyNumberFormat="1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9" fillId="11" borderId="2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3" borderId="2" xfId="0" applyFont="1" applyFill="1" applyBorder="1" applyAlignment="1">
      <alignment horizontal="center" vertical="center" wrapText="1"/>
    </xf>
    <xf numFmtId="0" fontId="8" fillId="14" borderId="2" xfId="0" applyFont="1" applyFill="1" applyBorder="1" applyAlignment="1">
      <alignment horizontal="center" vertical="center"/>
    </xf>
    <xf numFmtId="0" fontId="0" fillId="0" borderId="4" xfId="0" applyBorder="1"/>
    <xf numFmtId="0" fontId="8" fillId="15" borderId="2" xfId="0" applyFont="1" applyFill="1" applyBorder="1" applyAlignment="1">
      <alignment horizontal="center" vertical="center"/>
    </xf>
    <xf numFmtId="0" fontId="8" fillId="17" borderId="2" xfId="0" applyFont="1" applyFill="1" applyBorder="1" applyAlignment="1">
      <alignment horizontal="center" vertical="center"/>
    </xf>
    <xf numFmtId="0" fontId="8" fillId="18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1" xfId="0" applyFont="1" applyFill="1" applyBorder="1" applyAlignment="1">
      <alignment horizontal="left" vertical="center"/>
    </xf>
    <xf numFmtId="0" fontId="0" fillId="0" borderId="10" xfId="0" applyBorder="1"/>
    <xf numFmtId="0" fontId="8" fillId="16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5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4" xfId="0" applyBorder="1" applyAlignment="1">
      <alignment wrapText="1"/>
    </xf>
    <xf numFmtId="0" fontId="8" fillId="6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>
          <bgColor rgb="FFE5E7EB"/>
        </patternFill>
      </fill>
    </dxf>
    <dxf>
      <fill>
        <patternFill>
          <bgColor rgb="FFF3E8FF"/>
        </patternFill>
      </fill>
    </dxf>
    <dxf>
      <fill>
        <patternFill>
          <bgColor rgb="FFFEF3C7"/>
        </patternFill>
      </fill>
    </dxf>
    <dxf>
      <fill>
        <patternFill>
          <bgColor rgb="FFDCFCE7"/>
        </patternFill>
      </fill>
    </dxf>
    <dxf>
      <fill>
        <patternFill>
          <bgColor rgb="FFDCEB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257175</xdr:colOff>
      <xdr:row>26</xdr:row>
      <xdr:rowOff>161925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9E6D7A2D-ABBD-F709-0105-C33BC0C1212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showGridLines="0" tabSelected="1" workbookViewId="0">
      <selection activeCell="T14" sqref="T14"/>
    </sheetView>
  </sheetViews>
  <sheetFormatPr baseColWidth="10" defaultColWidth="9.140625" defaultRowHeight="15" x14ac:dyDescent="0.25"/>
  <cols>
    <col min="1" max="1" width="10" customWidth="1"/>
    <col min="2" max="8" width="18" customWidth="1"/>
    <col min="9" max="9" width="3" customWidth="1"/>
    <col min="10" max="10" width="18" customWidth="1"/>
    <col min="11" max="11" width="12" customWidth="1"/>
  </cols>
  <sheetData>
    <row r="1" spans="1:11" ht="27.95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J1" s="16" t="s">
        <v>1</v>
      </c>
      <c r="K1" s="12"/>
    </row>
    <row r="2" spans="1:11" s="28" customFormat="1" ht="27.75" customHeight="1" x14ac:dyDescent="0.25">
      <c r="A2" s="26" t="s">
        <v>2</v>
      </c>
      <c r="B2" s="27">
        <v>46120</v>
      </c>
      <c r="D2" s="29" t="str">
        <f>"Semana del "&amp;TEXT($B$3,"dd/mm")&amp;" al "&amp;TEXT($B$3+6,"dd/mm")</f>
        <v>Semana del 06/04 al 12/04</v>
      </c>
      <c r="E2" s="30"/>
      <c r="F2" s="30"/>
      <c r="G2" s="30"/>
      <c r="H2" s="31"/>
      <c r="J2" s="32" t="s">
        <v>3</v>
      </c>
      <c r="K2" s="33">
        <f>COUNTA(B6:H21)</f>
        <v>45</v>
      </c>
    </row>
    <row r="3" spans="1:11" s="28" customFormat="1" ht="27.75" customHeight="1" x14ac:dyDescent="0.25">
      <c r="A3" s="26" t="s">
        <v>4</v>
      </c>
      <c r="B3" s="34">
        <f>B2-WEEKDAY(B2,2)+1</f>
        <v>46118</v>
      </c>
      <c r="D3" s="17" t="s">
        <v>5</v>
      </c>
      <c r="E3" s="30"/>
      <c r="F3" s="30"/>
      <c r="G3" s="30"/>
      <c r="H3" s="31"/>
      <c r="J3" s="32" t="s">
        <v>6</v>
      </c>
      <c r="K3" s="33">
        <f>ROWS(B6:H21)*COLUMNS(B6:H21)-COUNTA(B6:H21)</f>
        <v>67</v>
      </c>
    </row>
    <row r="4" spans="1:11" x14ac:dyDescent="0.25">
      <c r="J4" s="3" t="s">
        <v>7</v>
      </c>
      <c r="K4" s="2">
        <f>SUM(IF(LEFT(B6,7)="Trabajo",1,0),IF(LEFT(C6,7)="Trabajo",1,0),IF(LEFT(D6,7)="Trabajo",1,0),IF(LEFT(E6,7)="Trabajo",1,0),IF(LEFT(F6,7)="Trabajo",1,0),IF(LEFT(G6,7)="Trabajo",1,0),IF(LEFT(H6,7)="Trabajo",1,0),IF(LEFT(B7,7)="Trabajo",1,0),IF(LEFT(C7,7)="Trabajo",1,0),IF(LEFT(D7,7)="Trabajo",1,0),IF(LEFT(E7,7)="Trabajo",1,0),IF(LEFT(F7,7)="Trabajo",1,0),IF(LEFT(G7,7)="Trabajo",1,0),IF(LEFT(H7,7)="Trabajo",1,0),IF(LEFT(B8,7)="Trabajo",1,0),IF(LEFT(C8,7)="Trabajo",1,0),IF(LEFT(D8,7)="Trabajo",1,0),IF(LEFT(E8,7)="Trabajo",1,0),IF(LEFT(F8,7)="Trabajo",1,0),IF(LEFT(G8,7)="Trabajo",1,0),IF(LEFT(H8,7)="Trabajo",1,0),IF(LEFT(B9,7)="Trabajo",1,0),IF(LEFT(C9,7)="Trabajo",1,0),IF(LEFT(D9,7)="Trabajo",1,0),IF(LEFT(E9,7)="Trabajo",1,0),IF(LEFT(F9,7)="Trabajo",1,0),IF(LEFT(G9,7)="Trabajo",1,0),IF(LEFT(H9,7)="Trabajo",1,0),IF(LEFT(B10,7)="Trabajo",1,0),IF(LEFT(C10,7)="Trabajo",1,0),IF(LEFT(D10,7)="Trabajo",1,0),IF(LEFT(E10,7)="Trabajo",1,0),IF(LEFT(F10,7)="Trabajo",1,0),IF(LEFT(G10,7)="Trabajo",1,0),IF(LEFT(H10,7)="Trabajo",1,0),IF(LEFT(B11,7)="Trabajo",1,0),IF(LEFT(C11,7)="Trabajo",1,0),IF(LEFT(D11,7)="Trabajo",1,0),IF(LEFT(E11,7)="Trabajo",1,0),IF(LEFT(F11,7)="Trabajo",1,0),IF(LEFT(G11,7)="Trabajo",1,0),IF(LEFT(H11,7)="Trabajo",1,0),IF(LEFT(B12,7)="Trabajo",1,0),IF(LEFT(C12,7)="Trabajo",1,0),IF(LEFT(D12,7)="Trabajo",1,0),IF(LEFT(E12,7)="Trabajo",1,0),IF(LEFT(F12,7)="Trabajo",1,0),IF(LEFT(G12,7)="Trabajo",1,0),IF(LEFT(H12,7)="Trabajo",1,0),IF(LEFT(B13,7)="Trabajo",1,0),IF(LEFT(C13,7)="Trabajo",1,0),IF(LEFT(D13,7)="Trabajo",1,0),IF(LEFT(E13,7)="Trabajo",1,0),IF(LEFT(F13,7)="Trabajo",1,0),IF(LEFT(G13,7)="Trabajo",1,0),IF(LEFT(H13,7)="Trabajo",1,0),IF(LEFT(B14,7)="Trabajo",1,0),IF(LEFT(C14,7)="Trabajo",1,0),IF(LEFT(D14,7)="Trabajo",1,0),IF(LEFT(E14,7)="Trabajo",1,0),IF(LEFT(F14,7)="Trabajo",1,0),IF(LEFT(G14,7)="Trabajo",1,0),IF(LEFT(H14,7)="Trabajo",1,0),IF(LEFT(B15,7)="Trabajo",1,0),IF(LEFT(C15,7)="Trabajo",1,0),IF(LEFT(D15,7)="Trabajo",1,0),IF(LEFT(E15,7)="Trabajo",1,0),IF(LEFT(F15,7)="Trabajo",1,0),IF(LEFT(G15,7)="Trabajo",1,0),IF(LEFT(H15,7)="Trabajo",1,0),IF(LEFT(B16,7)="Trabajo",1,0),IF(LEFT(C16,7)="Trabajo",1,0),IF(LEFT(D16,7)="Trabajo",1,0),IF(LEFT(E16,7)="Trabajo",1,0),IF(LEFT(F16,7)="Trabajo",1,0),IF(LEFT(G16,7)="Trabajo",1,0),IF(LEFT(H16,7)="Trabajo",1,0),IF(LEFT(B17,7)="Trabajo",1,0),IF(LEFT(C17,7)="Trabajo",1,0),IF(LEFT(D17,7)="Trabajo",1,0),IF(LEFT(E17,7)="Trabajo",1,0),IF(LEFT(F17,7)="Trabajo",1,0),IF(LEFT(G17,7)="Trabajo",1,0),IF(LEFT(H17,7)="Trabajo",1,0),IF(LEFT(B18,7)="Trabajo",1,0),IF(LEFT(C18,7)="Trabajo",1,0),IF(LEFT(D18,7)="Trabajo",1,0),IF(LEFT(E18,7)="Trabajo",1,0),IF(LEFT(F18,7)="Trabajo",1,0),IF(LEFT(G18,7)="Trabajo",1,0),IF(LEFT(H18,7)="Trabajo",1,0),IF(LEFT(B19,7)="Trabajo",1,0),IF(LEFT(C19,7)="Trabajo",1,0),IF(LEFT(D19,7)="Trabajo",1,0),IF(LEFT(E19,7)="Trabajo",1,0),IF(LEFT(F19,7)="Trabajo",1,0),IF(LEFT(G19,7)="Trabajo",1,0),IF(LEFT(H19,7)="Trabajo",1,0),IF(LEFT(B20,7)="Trabajo",1,0),IF(LEFT(C20,7)="Trabajo",1,0),IF(LEFT(D20,7)="Trabajo",1,0),IF(LEFT(E20,7)="Trabajo",1,0),IF(LEFT(F20,7)="Trabajo",1,0),IF(LEFT(G20,7)="Trabajo",1,0),IF(LEFT(H20,7)="Trabajo",1,0),IF(LEFT(B21,7)="Trabajo",1,0),IF(LEFT(C21,7)="Trabajo",1,0),IF(LEFT(D21,7)="Trabajo",1,0),IF(LEFT(E21,7)="Trabajo",1,0),IF(LEFT(F21,7)="Trabajo",1,0),IF(LEFT(G21,7)="Trabajo",1,0),IF(LEFT(H21,7)="Trabajo",1,0))</f>
        <v>16</v>
      </c>
    </row>
    <row r="5" spans="1:11" ht="33.950000000000003" customHeight="1" x14ac:dyDescent="0.25">
      <c r="A5" s="1" t="s">
        <v>8</v>
      </c>
      <c r="B5" s="4" t="str">
        <f>"Lunes"&amp;CHAR(10)&amp;TEXT($B$3,"dd/mm")</f>
        <v>Lunes
06/04</v>
      </c>
      <c r="C5" s="4" t="str">
        <f>"Martes"&amp;CHAR(10)&amp;TEXT($B$3+1,"dd/mm")</f>
        <v>Martes
07/04</v>
      </c>
      <c r="D5" s="4" t="str">
        <f>"Miércoles"&amp;CHAR(10)&amp;TEXT($B$3+2,"dd/mm")</f>
        <v>Miércoles
08/04</v>
      </c>
      <c r="E5" s="4" t="str">
        <f>"Jueves"&amp;CHAR(10)&amp;TEXT($B$3+3,"dd/mm")</f>
        <v>Jueves
09/04</v>
      </c>
      <c r="F5" s="4" t="str">
        <f>"Viernes"&amp;CHAR(10)&amp;TEXT($B$3+4,"dd/mm")</f>
        <v>Viernes
10/04</v>
      </c>
      <c r="G5" s="5" t="str">
        <f>"Sábado"&amp;CHAR(10)&amp;TEXT($B$3+5,"dd/mm")</f>
        <v>Sábado
11/04</v>
      </c>
      <c r="H5" s="5" t="str">
        <f>"Domingo"&amp;CHAR(10)&amp;TEXT($B$3+6,"dd/mm")</f>
        <v>Domingo
12/04</v>
      </c>
      <c r="J5" s="3" t="s">
        <v>9</v>
      </c>
      <c r="K5" s="2">
        <f>SUM(IF(LEFT(B6,5)="Salud",1,0),IF(LEFT(C6,5)="Salud",1,0),IF(LEFT(D6,5)="Salud",1,0),IF(LEFT(E6,5)="Salud",1,0),IF(LEFT(F6,5)="Salud",1,0),IF(LEFT(G6,5)="Salud",1,0),IF(LEFT(H6,5)="Salud",1,0),IF(LEFT(B7,5)="Salud",1,0),IF(LEFT(C7,5)="Salud",1,0),IF(LEFT(D7,5)="Salud",1,0),IF(LEFT(E7,5)="Salud",1,0),IF(LEFT(F7,5)="Salud",1,0),IF(LEFT(G7,5)="Salud",1,0),IF(LEFT(H7,5)="Salud",1,0),IF(LEFT(B8,5)="Salud",1,0),IF(LEFT(C8,5)="Salud",1,0),IF(LEFT(D8,5)="Salud",1,0),IF(LEFT(E8,5)="Salud",1,0),IF(LEFT(F8,5)="Salud",1,0),IF(LEFT(G8,5)="Salud",1,0),IF(LEFT(H8,5)="Salud",1,0),IF(LEFT(B9,5)="Salud",1,0),IF(LEFT(C9,5)="Salud",1,0),IF(LEFT(D9,5)="Salud",1,0),IF(LEFT(E9,5)="Salud",1,0),IF(LEFT(F9,5)="Salud",1,0),IF(LEFT(G9,5)="Salud",1,0),IF(LEFT(H9,5)="Salud",1,0),IF(LEFT(B10,5)="Salud",1,0),IF(LEFT(C10,5)="Salud",1,0),IF(LEFT(D10,5)="Salud",1,0),IF(LEFT(E10,5)="Salud",1,0),IF(LEFT(F10,5)="Salud",1,0),IF(LEFT(G10,5)="Salud",1,0),IF(LEFT(H10,5)="Salud",1,0),IF(LEFT(B11,5)="Salud",1,0),IF(LEFT(C11,5)="Salud",1,0),IF(LEFT(D11,5)="Salud",1,0),IF(LEFT(E11,5)="Salud",1,0),IF(LEFT(F11,5)="Salud",1,0),IF(LEFT(G11,5)="Salud",1,0),IF(LEFT(H11,5)="Salud",1,0),IF(LEFT(B12,5)="Salud",1,0),IF(LEFT(C12,5)="Salud",1,0),IF(LEFT(D12,5)="Salud",1,0),IF(LEFT(E12,5)="Salud",1,0),IF(LEFT(F12,5)="Salud",1,0),IF(LEFT(G12,5)="Salud",1,0),IF(LEFT(H12,5)="Salud",1,0),IF(LEFT(B13,5)="Salud",1,0),IF(LEFT(C13,5)="Salud",1,0),IF(LEFT(D13,5)="Salud",1,0),IF(LEFT(E13,5)="Salud",1,0),IF(LEFT(F13,5)="Salud",1,0),IF(LEFT(G13,5)="Salud",1,0),IF(LEFT(H13,5)="Salud",1,0),IF(LEFT(B14,5)="Salud",1,0),IF(LEFT(C14,5)="Salud",1,0),IF(LEFT(D14,5)="Salud",1,0),IF(LEFT(E14,5)="Salud",1,0),IF(LEFT(F14,5)="Salud",1,0),IF(LEFT(G14,5)="Salud",1,0),IF(LEFT(H14,5)="Salud",1,0),IF(LEFT(B15,5)="Salud",1,0),IF(LEFT(C15,5)="Salud",1,0),IF(LEFT(D15,5)="Salud",1,0),IF(LEFT(E15,5)="Salud",1,0),IF(LEFT(F15,5)="Salud",1,0),IF(LEFT(G15,5)="Salud",1,0),IF(LEFT(H15,5)="Salud",1,0),IF(LEFT(B16,5)="Salud",1,0),IF(LEFT(C16,5)="Salud",1,0),IF(LEFT(D16,5)="Salud",1,0),IF(LEFT(E16,5)="Salud",1,0),IF(LEFT(F16,5)="Salud",1,0),IF(LEFT(G16,5)="Salud",1,0),IF(LEFT(H16,5)="Salud",1,0),IF(LEFT(B17,5)="Salud",1,0),IF(LEFT(C17,5)="Salud",1,0),IF(LEFT(D17,5)="Salud",1,0),IF(LEFT(E17,5)="Salud",1,0),IF(LEFT(F17,5)="Salud",1,0),IF(LEFT(G17,5)="Salud",1,0),IF(LEFT(H17,5)="Salud",1,0),IF(LEFT(B18,5)="Salud",1,0),IF(LEFT(C18,5)="Salud",1,0),IF(LEFT(D18,5)="Salud",1,0),IF(LEFT(E18,5)="Salud",1,0),IF(LEFT(F18,5)="Salud",1,0),IF(LEFT(G18,5)="Salud",1,0),IF(LEFT(H18,5)="Salud",1,0),IF(LEFT(B19,5)="Salud",1,0),IF(LEFT(C19,5)="Salud",1,0),IF(LEFT(D19,5)="Salud",1,0),IF(LEFT(E19,5)="Salud",1,0),IF(LEFT(F19,5)="Salud",1,0),IF(LEFT(G19,5)="Salud",1,0),IF(LEFT(H19,5)="Salud",1,0),IF(LEFT(B20,5)="Salud",1,0),IF(LEFT(C20,5)="Salud",1,0),IF(LEFT(D20,5)="Salud",1,0),IF(LEFT(E20,5)="Salud",1,0),IF(LEFT(F20,5)="Salud",1,0),IF(LEFT(G20,5)="Salud",1,0),IF(LEFT(H20,5)="Salud",1,0),IF(LEFT(B21,5)="Salud",1,0),IF(LEFT(C21,5)="Salud",1,0),IF(LEFT(D21,5)="Salud",1,0),IF(LEFT(E21,5)="Salud",1,0),IF(LEFT(F21,5)="Salud",1,0),IF(LEFT(G21,5)="Salud",1,0),IF(LEFT(H21,5)="Salud",1,0))</f>
        <v>7</v>
      </c>
    </row>
    <row r="6" spans="1:11" ht="33.950000000000003" customHeight="1" x14ac:dyDescent="0.25">
      <c r="A6" s="6">
        <v>0.29166666666666669</v>
      </c>
      <c r="B6" s="7" t="s">
        <v>10</v>
      </c>
      <c r="C6" s="7"/>
      <c r="D6" s="7" t="s">
        <v>11</v>
      </c>
      <c r="E6" s="7"/>
      <c r="F6" s="7" t="s">
        <v>12</v>
      </c>
      <c r="G6" s="8"/>
      <c r="H6" s="8"/>
      <c r="J6" s="3" t="s">
        <v>13</v>
      </c>
      <c r="K6" s="2">
        <f>SUM(IF(LEFT(B6,7)="Estudio",1,0),IF(LEFT(C6,7)="Estudio",1,0),IF(LEFT(D6,7)="Estudio",1,0),IF(LEFT(E6,7)="Estudio",1,0),IF(LEFT(F6,7)="Estudio",1,0),IF(LEFT(G6,7)="Estudio",1,0),IF(LEFT(H6,7)="Estudio",1,0),IF(LEFT(B7,7)="Estudio",1,0),IF(LEFT(C7,7)="Estudio",1,0),IF(LEFT(D7,7)="Estudio",1,0),IF(LEFT(E7,7)="Estudio",1,0),IF(LEFT(F7,7)="Estudio",1,0),IF(LEFT(G7,7)="Estudio",1,0),IF(LEFT(H7,7)="Estudio",1,0),IF(LEFT(B8,7)="Estudio",1,0),IF(LEFT(C8,7)="Estudio",1,0),IF(LEFT(D8,7)="Estudio",1,0),IF(LEFT(E8,7)="Estudio",1,0),IF(LEFT(F8,7)="Estudio",1,0),IF(LEFT(G8,7)="Estudio",1,0),IF(LEFT(H8,7)="Estudio",1,0),IF(LEFT(B9,7)="Estudio",1,0),IF(LEFT(C9,7)="Estudio",1,0),IF(LEFT(D9,7)="Estudio",1,0),IF(LEFT(E9,7)="Estudio",1,0),IF(LEFT(F9,7)="Estudio",1,0),IF(LEFT(G9,7)="Estudio",1,0),IF(LEFT(H9,7)="Estudio",1,0),IF(LEFT(B10,7)="Estudio",1,0),IF(LEFT(C10,7)="Estudio",1,0),IF(LEFT(D10,7)="Estudio",1,0),IF(LEFT(E10,7)="Estudio",1,0),IF(LEFT(F10,7)="Estudio",1,0),IF(LEFT(G10,7)="Estudio",1,0),IF(LEFT(H10,7)="Estudio",1,0),IF(LEFT(B11,7)="Estudio",1,0),IF(LEFT(C11,7)="Estudio",1,0),IF(LEFT(D11,7)="Estudio",1,0),IF(LEFT(E11,7)="Estudio",1,0),IF(LEFT(F11,7)="Estudio",1,0),IF(LEFT(G11,7)="Estudio",1,0),IF(LEFT(H11,7)="Estudio",1,0),IF(LEFT(B12,7)="Estudio",1,0),IF(LEFT(C12,7)="Estudio",1,0),IF(LEFT(D12,7)="Estudio",1,0),IF(LEFT(E12,7)="Estudio",1,0),IF(LEFT(F12,7)="Estudio",1,0),IF(LEFT(G12,7)="Estudio",1,0),IF(LEFT(H12,7)="Estudio",1,0),IF(LEFT(B13,7)="Estudio",1,0),IF(LEFT(C13,7)="Estudio",1,0),IF(LEFT(D13,7)="Estudio",1,0),IF(LEFT(E13,7)="Estudio",1,0),IF(LEFT(F13,7)="Estudio",1,0),IF(LEFT(G13,7)="Estudio",1,0),IF(LEFT(H13,7)="Estudio",1,0),IF(LEFT(B14,7)="Estudio",1,0),IF(LEFT(C14,7)="Estudio",1,0),IF(LEFT(D14,7)="Estudio",1,0),IF(LEFT(E14,7)="Estudio",1,0),IF(LEFT(F14,7)="Estudio",1,0),IF(LEFT(G14,7)="Estudio",1,0),IF(LEFT(H14,7)="Estudio",1,0),IF(LEFT(B15,7)="Estudio",1,0),IF(LEFT(C15,7)="Estudio",1,0),IF(LEFT(D15,7)="Estudio",1,0),IF(LEFT(E15,7)="Estudio",1,0),IF(LEFT(F15,7)="Estudio",1,0),IF(LEFT(G15,7)="Estudio",1,0),IF(LEFT(H15,7)="Estudio",1,0),IF(LEFT(B16,7)="Estudio",1,0),IF(LEFT(C16,7)="Estudio",1,0),IF(LEFT(D16,7)="Estudio",1,0),IF(LEFT(E16,7)="Estudio",1,0),IF(LEFT(F16,7)="Estudio",1,0),IF(LEFT(G16,7)="Estudio",1,0),IF(LEFT(H16,7)="Estudio",1,0),IF(LEFT(B17,7)="Estudio",1,0),IF(LEFT(C17,7)="Estudio",1,0),IF(LEFT(D17,7)="Estudio",1,0),IF(LEFT(E17,7)="Estudio",1,0),IF(LEFT(F17,7)="Estudio",1,0),IF(LEFT(G17,7)="Estudio",1,0),IF(LEFT(H17,7)="Estudio",1,0),IF(LEFT(B18,7)="Estudio",1,0),IF(LEFT(C18,7)="Estudio",1,0),IF(LEFT(D18,7)="Estudio",1,0),IF(LEFT(E18,7)="Estudio",1,0),IF(LEFT(F18,7)="Estudio",1,0),IF(LEFT(G18,7)="Estudio",1,0),IF(LEFT(H18,7)="Estudio",1,0),IF(LEFT(B19,7)="Estudio",1,0),IF(LEFT(C19,7)="Estudio",1,0),IF(LEFT(D19,7)="Estudio",1,0),IF(LEFT(E19,7)="Estudio",1,0),IF(LEFT(F19,7)="Estudio",1,0),IF(LEFT(G19,7)="Estudio",1,0),IF(LEFT(H19,7)="Estudio",1,0),IF(LEFT(B20,7)="Estudio",1,0),IF(LEFT(C20,7)="Estudio",1,0),IF(LEFT(D20,7)="Estudio",1,0),IF(LEFT(E20,7)="Estudio",1,0),IF(LEFT(F20,7)="Estudio",1,0),IF(LEFT(G20,7)="Estudio",1,0),IF(LEFT(H20,7)="Estudio",1,0),IF(LEFT(B21,7)="Estudio",1,0),IF(LEFT(C21,7)="Estudio",1,0),IF(LEFT(D21,7)="Estudio",1,0),IF(LEFT(E21,7)="Estudio",1,0),IF(LEFT(F21,7)="Estudio",1,0),IF(LEFT(G21,7)="Estudio",1,0),IF(LEFT(H21,7)="Estudio",1,0))</f>
        <v>5</v>
      </c>
    </row>
    <row r="7" spans="1:11" ht="33.950000000000003" customHeight="1" x14ac:dyDescent="0.25">
      <c r="A7" s="6">
        <v>0.33333333333333331</v>
      </c>
      <c r="B7" s="9" t="s">
        <v>14</v>
      </c>
      <c r="C7" s="9" t="s">
        <v>15</v>
      </c>
      <c r="D7" s="9"/>
      <c r="E7" s="9" t="s">
        <v>16</v>
      </c>
      <c r="F7" s="9"/>
      <c r="G7" s="10"/>
      <c r="H7" s="10"/>
      <c r="J7" s="3" t="s">
        <v>17</v>
      </c>
      <c r="K7" s="2">
        <f>SUM(IF(LEFT(B6,8)="Personal",1,0),IF(LEFT(C6,8)="Personal",1,0),IF(LEFT(D6,8)="Personal",1,0),IF(LEFT(E6,8)="Personal",1,0),IF(LEFT(F6,8)="Personal",1,0),IF(LEFT(G6,8)="Personal",1,0),IF(LEFT(H6,8)="Personal",1,0),IF(LEFT(B7,8)="Personal",1,0),IF(LEFT(C7,8)="Personal",1,0),IF(LEFT(D7,8)="Personal",1,0),IF(LEFT(E7,8)="Personal",1,0),IF(LEFT(F7,8)="Personal",1,0),IF(LEFT(G7,8)="Personal",1,0),IF(LEFT(H7,8)="Personal",1,0),IF(LEFT(B8,8)="Personal",1,0),IF(LEFT(C8,8)="Personal",1,0),IF(LEFT(D8,8)="Personal",1,0),IF(LEFT(E8,8)="Personal",1,0),IF(LEFT(F8,8)="Personal",1,0),IF(LEFT(G8,8)="Personal",1,0),IF(LEFT(H8,8)="Personal",1,0),IF(LEFT(B9,8)="Personal",1,0),IF(LEFT(C9,8)="Personal",1,0),IF(LEFT(D9,8)="Personal",1,0),IF(LEFT(E9,8)="Personal",1,0),IF(LEFT(F9,8)="Personal",1,0),IF(LEFT(G9,8)="Personal",1,0),IF(LEFT(H9,8)="Personal",1,0),IF(LEFT(B10,8)="Personal",1,0),IF(LEFT(C10,8)="Personal",1,0),IF(LEFT(D10,8)="Personal",1,0),IF(LEFT(E10,8)="Personal",1,0),IF(LEFT(F10,8)="Personal",1,0),IF(LEFT(G10,8)="Personal",1,0),IF(LEFT(H10,8)="Personal",1,0),IF(LEFT(B11,8)="Personal",1,0),IF(LEFT(C11,8)="Personal",1,0),IF(LEFT(D11,8)="Personal",1,0),IF(LEFT(E11,8)="Personal",1,0),IF(LEFT(F11,8)="Personal",1,0),IF(LEFT(G11,8)="Personal",1,0),IF(LEFT(H11,8)="Personal",1,0),IF(LEFT(B12,8)="Personal",1,0),IF(LEFT(C12,8)="Personal",1,0),IF(LEFT(D12,8)="Personal",1,0),IF(LEFT(E12,8)="Personal",1,0),IF(LEFT(F12,8)="Personal",1,0),IF(LEFT(G12,8)="Personal",1,0),IF(LEFT(H12,8)="Personal",1,0),IF(LEFT(B13,8)="Personal",1,0),IF(LEFT(C13,8)="Personal",1,0),IF(LEFT(D13,8)="Personal",1,0),IF(LEFT(E13,8)="Personal",1,0),IF(LEFT(F13,8)="Personal",1,0),IF(LEFT(G13,8)="Personal",1,0),IF(LEFT(H13,8)="Personal",1,0),IF(LEFT(B14,8)="Personal",1,0),IF(LEFT(C14,8)="Personal",1,0),IF(LEFT(D14,8)="Personal",1,0),IF(LEFT(E14,8)="Personal",1,0),IF(LEFT(F14,8)="Personal",1,0),IF(LEFT(G14,8)="Personal",1,0),IF(LEFT(H14,8)="Personal",1,0),IF(LEFT(B15,8)="Personal",1,0),IF(LEFT(C15,8)="Personal",1,0),IF(LEFT(D15,8)="Personal",1,0),IF(LEFT(E15,8)="Personal",1,0),IF(LEFT(F15,8)="Personal",1,0),IF(LEFT(G15,8)="Personal",1,0),IF(LEFT(H15,8)="Personal",1,0),IF(LEFT(B16,8)="Personal",1,0),IF(LEFT(C16,8)="Personal",1,0),IF(LEFT(D16,8)="Personal",1,0),IF(LEFT(E16,8)="Personal",1,0),IF(LEFT(F16,8)="Personal",1,0),IF(LEFT(G16,8)="Personal",1,0),IF(LEFT(H16,8)="Personal",1,0),IF(LEFT(B17,8)="Personal",1,0),IF(LEFT(C17,8)="Personal",1,0),IF(LEFT(D17,8)="Personal",1,0),IF(LEFT(E17,8)="Personal",1,0),IF(LEFT(F17,8)="Personal",1,0),IF(LEFT(G17,8)="Personal",1,0),IF(LEFT(H17,8)="Personal",1,0),IF(LEFT(B18,8)="Personal",1,0),IF(LEFT(C18,8)="Personal",1,0),IF(LEFT(D18,8)="Personal",1,0),IF(LEFT(E18,8)="Personal",1,0),IF(LEFT(F18,8)="Personal",1,0),IF(LEFT(G18,8)="Personal",1,0),IF(LEFT(H18,8)="Personal",1,0),IF(LEFT(B19,8)="Personal",1,0),IF(LEFT(C19,8)="Personal",1,0),IF(LEFT(D19,8)="Personal",1,0),IF(LEFT(E19,8)="Personal",1,0),IF(LEFT(F19,8)="Personal",1,0),IF(LEFT(G19,8)="Personal",1,0),IF(LEFT(H19,8)="Personal",1,0),IF(LEFT(B20,8)="Personal",1,0),IF(LEFT(C20,8)="Personal",1,0),IF(LEFT(D20,8)="Personal",1,0),IF(LEFT(E20,8)="Personal",1,0),IF(LEFT(F20,8)="Personal",1,0),IF(LEFT(G20,8)="Personal",1,0),IF(LEFT(H20,8)="Personal",1,0),IF(LEFT(B21,8)="Personal",1,0),IF(LEFT(C21,8)="Personal",1,0),IF(LEFT(D21,8)="Personal",1,0),IF(LEFT(E21,8)="Personal",1,0),IF(LEFT(F21,8)="Personal",1,0),IF(LEFT(G21,8)="Personal",1,0),IF(LEFT(H21,8)="Personal",1,0))</f>
        <v>8</v>
      </c>
    </row>
    <row r="8" spans="1:11" ht="33.950000000000003" customHeight="1" x14ac:dyDescent="0.25">
      <c r="A8" s="6">
        <v>0.375</v>
      </c>
      <c r="B8" s="7" t="s">
        <v>18</v>
      </c>
      <c r="C8" s="7" t="s">
        <v>19</v>
      </c>
      <c r="D8" s="7" t="s">
        <v>20</v>
      </c>
      <c r="E8" s="7" t="s">
        <v>21</v>
      </c>
      <c r="F8" s="7" t="s">
        <v>22</v>
      </c>
      <c r="G8" s="8" t="s">
        <v>23</v>
      </c>
      <c r="H8" s="8" t="s">
        <v>24</v>
      </c>
      <c r="J8" s="3" t="s">
        <v>25</v>
      </c>
      <c r="K8" s="2">
        <f>SUM(IF(LEFT(B6,8)="Descanso",1,0),IF(LEFT(C6,8)="Descanso",1,0),IF(LEFT(D6,8)="Descanso",1,0),IF(LEFT(E6,8)="Descanso",1,0),IF(LEFT(F6,8)="Descanso",1,0),IF(LEFT(G6,8)="Descanso",1,0),IF(LEFT(H6,8)="Descanso",1,0),IF(LEFT(B7,8)="Descanso",1,0),IF(LEFT(C7,8)="Descanso",1,0),IF(LEFT(D7,8)="Descanso",1,0),IF(LEFT(E7,8)="Descanso",1,0),IF(LEFT(F7,8)="Descanso",1,0),IF(LEFT(G7,8)="Descanso",1,0),IF(LEFT(H7,8)="Descanso",1,0),IF(LEFT(B8,8)="Descanso",1,0),IF(LEFT(C8,8)="Descanso",1,0),IF(LEFT(D8,8)="Descanso",1,0),IF(LEFT(E8,8)="Descanso",1,0),IF(LEFT(F8,8)="Descanso",1,0),IF(LEFT(G8,8)="Descanso",1,0),IF(LEFT(H8,8)="Descanso",1,0),IF(LEFT(B9,8)="Descanso",1,0),IF(LEFT(C9,8)="Descanso",1,0),IF(LEFT(D9,8)="Descanso",1,0),IF(LEFT(E9,8)="Descanso",1,0),IF(LEFT(F9,8)="Descanso",1,0),IF(LEFT(G9,8)="Descanso",1,0),IF(LEFT(H9,8)="Descanso",1,0),IF(LEFT(B10,8)="Descanso",1,0),IF(LEFT(C10,8)="Descanso",1,0),IF(LEFT(D10,8)="Descanso",1,0),IF(LEFT(E10,8)="Descanso",1,0),IF(LEFT(F10,8)="Descanso",1,0),IF(LEFT(G10,8)="Descanso",1,0),IF(LEFT(H10,8)="Descanso",1,0),IF(LEFT(B11,8)="Descanso",1,0),IF(LEFT(C11,8)="Descanso",1,0),IF(LEFT(D11,8)="Descanso",1,0),IF(LEFT(E11,8)="Descanso",1,0),IF(LEFT(F11,8)="Descanso",1,0),IF(LEFT(G11,8)="Descanso",1,0),IF(LEFT(H11,8)="Descanso",1,0),IF(LEFT(B12,8)="Descanso",1,0),IF(LEFT(C12,8)="Descanso",1,0),IF(LEFT(D12,8)="Descanso",1,0),IF(LEFT(E12,8)="Descanso",1,0),IF(LEFT(F12,8)="Descanso",1,0),IF(LEFT(G12,8)="Descanso",1,0),IF(LEFT(H12,8)="Descanso",1,0),IF(LEFT(B13,8)="Descanso",1,0),IF(LEFT(C13,8)="Descanso",1,0),IF(LEFT(D13,8)="Descanso",1,0),IF(LEFT(E13,8)="Descanso",1,0),IF(LEFT(F13,8)="Descanso",1,0),IF(LEFT(G13,8)="Descanso",1,0),IF(LEFT(H13,8)="Descanso",1,0),IF(LEFT(B14,8)="Descanso",1,0),IF(LEFT(C14,8)="Descanso",1,0),IF(LEFT(D14,8)="Descanso",1,0),IF(LEFT(E14,8)="Descanso",1,0),IF(LEFT(F14,8)="Descanso",1,0),IF(LEFT(G14,8)="Descanso",1,0),IF(LEFT(H14,8)="Descanso",1,0),IF(LEFT(B15,8)="Descanso",1,0),IF(LEFT(C15,8)="Descanso",1,0),IF(LEFT(D15,8)="Descanso",1,0),IF(LEFT(E15,8)="Descanso",1,0),IF(LEFT(F15,8)="Descanso",1,0),IF(LEFT(G15,8)="Descanso",1,0),IF(LEFT(H15,8)="Descanso",1,0),IF(LEFT(B16,8)="Descanso",1,0),IF(LEFT(C16,8)="Descanso",1,0),IF(LEFT(D16,8)="Descanso",1,0),IF(LEFT(E16,8)="Descanso",1,0),IF(LEFT(F16,8)="Descanso",1,0),IF(LEFT(G16,8)="Descanso",1,0),IF(LEFT(H16,8)="Descanso",1,0),IF(LEFT(B17,8)="Descanso",1,0),IF(LEFT(C17,8)="Descanso",1,0),IF(LEFT(D17,8)="Descanso",1,0),IF(LEFT(E17,8)="Descanso",1,0),IF(LEFT(F17,8)="Descanso",1,0),IF(LEFT(G17,8)="Descanso",1,0),IF(LEFT(H17,8)="Descanso",1,0),IF(LEFT(B18,8)="Descanso",1,0),IF(LEFT(C18,8)="Descanso",1,0),IF(LEFT(D18,8)="Descanso",1,0),IF(LEFT(E18,8)="Descanso",1,0),IF(LEFT(F18,8)="Descanso",1,0),IF(LEFT(G18,8)="Descanso",1,0),IF(LEFT(H18,8)="Descanso",1,0),IF(LEFT(B19,8)="Descanso",1,0),IF(LEFT(C19,8)="Descanso",1,0),IF(LEFT(D19,8)="Descanso",1,0),IF(LEFT(E19,8)="Descanso",1,0),IF(LEFT(F19,8)="Descanso",1,0),IF(LEFT(G19,8)="Descanso",1,0),IF(LEFT(H19,8)="Descanso",1,0),IF(LEFT(B20,8)="Descanso",1,0),IF(LEFT(C20,8)="Descanso",1,0),IF(LEFT(D20,8)="Descanso",1,0),IF(LEFT(E20,8)="Descanso",1,0),IF(LEFT(F20,8)="Descanso",1,0),IF(LEFT(G20,8)="Descanso",1,0),IF(LEFT(H20,8)="Descanso",1,0),IF(LEFT(B21,8)="Descanso",1,0),IF(LEFT(C21,8)="Descanso",1,0),IF(LEFT(D21,8)="Descanso",1,0),IF(LEFT(E21,8)="Descanso",1,0),IF(LEFT(F21,8)="Descanso",1,0),IF(LEFT(G21,8)="Descanso",1,0),IF(LEFT(H21,8)="Descanso",1,0))</f>
        <v>9</v>
      </c>
    </row>
    <row r="9" spans="1:11" ht="33.950000000000003" customHeight="1" x14ac:dyDescent="0.25">
      <c r="A9" s="6">
        <v>0.41666666666666669</v>
      </c>
      <c r="B9" s="9" t="s">
        <v>18</v>
      </c>
      <c r="C9" s="9" t="s">
        <v>19</v>
      </c>
      <c r="D9" s="9" t="s">
        <v>20</v>
      </c>
      <c r="E9" s="9" t="s">
        <v>21</v>
      </c>
      <c r="F9" s="9" t="s">
        <v>22</v>
      </c>
      <c r="G9" s="10" t="s">
        <v>26</v>
      </c>
      <c r="H9" s="10"/>
    </row>
    <row r="10" spans="1:11" ht="33.950000000000003" customHeight="1" x14ac:dyDescent="0.25">
      <c r="A10" s="6">
        <v>0.45833333333333331</v>
      </c>
      <c r="B10" s="7" t="s">
        <v>27</v>
      </c>
      <c r="C10" s="7" t="s">
        <v>28</v>
      </c>
      <c r="D10" s="7"/>
      <c r="E10" s="7" t="s">
        <v>29</v>
      </c>
      <c r="F10" s="7" t="s">
        <v>30</v>
      </c>
      <c r="G10" s="8"/>
      <c r="H10" s="8" t="s">
        <v>31</v>
      </c>
      <c r="J10" s="16" t="s">
        <v>32</v>
      </c>
      <c r="K10" s="12"/>
    </row>
    <row r="11" spans="1:11" ht="33.950000000000003" customHeight="1" x14ac:dyDescent="0.25">
      <c r="A11" s="6">
        <v>0.5</v>
      </c>
      <c r="B11" s="9"/>
      <c r="C11" s="9"/>
      <c r="D11" s="9" t="s">
        <v>33</v>
      </c>
      <c r="E11" s="9"/>
      <c r="F11" s="9"/>
      <c r="G11" s="10" t="s">
        <v>34</v>
      </c>
      <c r="H11" s="10"/>
      <c r="J11" s="11" t="s">
        <v>7</v>
      </c>
      <c r="K11" s="12"/>
    </row>
    <row r="12" spans="1:11" ht="33.950000000000003" customHeight="1" x14ac:dyDescent="0.25">
      <c r="A12" s="6">
        <v>0.54166666666666663</v>
      </c>
      <c r="B12" s="7" t="s">
        <v>35</v>
      </c>
      <c r="C12" s="7"/>
      <c r="D12" s="7"/>
      <c r="E12" s="7"/>
      <c r="F12" s="7"/>
      <c r="G12" s="8"/>
      <c r="H12" s="8"/>
      <c r="J12" s="13" t="s">
        <v>9</v>
      </c>
      <c r="K12" s="12"/>
    </row>
    <row r="13" spans="1:11" ht="33.950000000000003" customHeight="1" x14ac:dyDescent="0.25">
      <c r="A13" s="6">
        <v>0.58333333333333337</v>
      </c>
      <c r="B13" s="9"/>
      <c r="C13" s="9"/>
      <c r="D13" s="9"/>
      <c r="E13" s="9"/>
      <c r="F13" s="9"/>
      <c r="G13" s="10"/>
      <c r="H13" s="10"/>
      <c r="J13" s="25" t="s">
        <v>13</v>
      </c>
      <c r="K13" s="12"/>
    </row>
    <row r="14" spans="1:11" ht="33.950000000000003" customHeight="1" x14ac:dyDescent="0.25">
      <c r="A14" s="6">
        <v>0.625</v>
      </c>
      <c r="B14" s="7"/>
      <c r="C14" s="7" t="s">
        <v>36</v>
      </c>
      <c r="D14" s="7"/>
      <c r="E14" s="7"/>
      <c r="F14" s="7" t="s">
        <v>37</v>
      </c>
      <c r="G14" s="8"/>
      <c r="H14" s="8"/>
      <c r="J14" s="14" t="s">
        <v>17</v>
      </c>
      <c r="K14" s="12"/>
    </row>
    <row r="15" spans="1:11" ht="33.950000000000003" customHeight="1" x14ac:dyDescent="0.25">
      <c r="A15" s="6">
        <v>0.66666666666666663</v>
      </c>
      <c r="B15" s="9"/>
      <c r="C15" s="9"/>
      <c r="D15" s="9" t="s">
        <v>38</v>
      </c>
      <c r="E15" s="9"/>
      <c r="F15" s="9"/>
      <c r="G15" s="10"/>
      <c r="H15" s="10"/>
      <c r="J15" s="15" t="s">
        <v>25</v>
      </c>
      <c r="K15" s="12"/>
    </row>
    <row r="16" spans="1:11" ht="33.950000000000003" customHeight="1" x14ac:dyDescent="0.25">
      <c r="A16" s="6">
        <v>0.70833333333333337</v>
      </c>
      <c r="B16" s="7" t="s">
        <v>39</v>
      </c>
      <c r="C16" s="7"/>
      <c r="D16" s="7"/>
      <c r="E16" s="7" t="s">
        <v>40</v>
      </c>
      <c r="F16" s="7"/>
      <c r="G16" s="8" t="s">
        <v>41</v>
      </c>
      <c r="H16" s="8"/>
    </row>
    <row r="17" spans="1:11" ht="33.950000000000003" customHeight="1" x14ac:dyDescent="0.25">
      <c r="A17" s="6">
        <v>0.75</v>
      </c>
      <c r="B17" s="9"/>
      <c r="C17" s="9" t="s">
        <v>42</v>
      </c>
      <c r="D17" s="9"/>
      <c r="E17" s="9"/>
      <c r="F17" s="9"/>
      <c r="G17" s="10"/>
      <c r="H17" s="10" t="s">
        <v>43</v>
      </c>
      <c r="J17" s="17" t="s">
        <v>44</v>
      </c>
      <c r="K17" s="18"/>
    </row>
    <row r="18" spans="1:11" ht="33.950000000000003" customHeight="1" x14ac:dyDescent="0.25">
      <c r="A18" s="6">
        <v>0.79166666666666663</v>
      </c>
      <c r="B18" s="7" t="s">
        <v>45</v>
      </c>
      <c r="C18" s="7"/>
      <c r="D18" s="7" t="s">
        <v>46</v>
      </c>
      <c r="E18" s="7" t="s">
        <v>47</v>
      </c>
      <c r="F18" s="7" t="s">
        <v>48</v>
      </c>
      <c r="G18" s="8"/>
      <c r="H18" s="8"/>
      <c r="J18" s="19"/>
      <c r="K18" s="20"/>
    </row>
    <row r="19" spans="1:11" ht="33.950000000000003" customHeight="1" x14ac:dyDescent="0.25">
      <c r="A19" s="6">
        <v>0.83333333333333337</v>
      </c>
      <c r="B19" s="9"/>
      <c r="C19" s="9" t="s">
        <v>49</v>
      </c>
      <c r="D19" s="9"/>
      <c r="E19" s="9"/>
      <c r="F19" s="9"/>
      <c r="G19" s="10" t="s">
        <v>50</v>
      </c>
      <c r="H19" s="10" t="s">
        <v>51</v>
      </c>
      <c r="J19" s="21"/>
      <c r="K19" s="22"/>
    </row>
    <row r="20" spans="1:11" ht="33.950000000000003" customHeight="1" x14ac:dyDescent="0.25">
      <c r="A20" s="6">
        <v>0.875</v>
      </c>
      <c r="B20" s="7" t="s">
        <v>52</v>
      </c>
      <c r="C20" s="7"/>
      <c r="D20" s="7" t="s">
        <v>53</v>
      </c>
      <c r="E20" s="7" t="s">
        <v>52</v>
      </c>
      <c r="F20" s="7"/>
      <c r="G20" s="8"/>
      <c r="H20" s="8"/>
    </row>
    <row r="21" spans="1:11" ht="33.950000000000003" customHeight="1" x14ac:dyDescent="0.25">
      <c r="A21" s="6">
        <v>0.91666666666666663</v>
      </c>
      <c r="B21" s="9"/>
      <c r="C21" s="9"/>
      <c r="D21" s="9"/>
      <c r="E21" s="9"/>
      <c r="F21" s="9"/>
      <c r="G21" s="10"/>
      <c r="H21" s="10"/>
    </row>
  </sheetData>
  <mergeCells count="11">
    <mergeCell ref="J1:K1"/>
    <mergeCell ref="J17:K19"/>
    <mergeCell ref="A1:H1"/>
    <mergeCell ref="J13:K13"/>
    <mergeCell ref="D3:H3"/>
    <mergeCell ref="J11:K11"/>
    <mergeCell ref="J12:K12"/>
    <mergeCell ref="D2:H2"/>
    <mergeCell ref="J14:K14"/>
    <mergeCell ref="J15:K15"/>
    <mergeCell ref="J10:K10"/>
  </mergeCells>
  <conditionalFormatting sqref="B6:H21">
    <cfRule type="expression" dxfId="4" priority="1">
      <formula>ISNUMBER(SEARCH("Trabajo",B6))</formula>
    </cfRule>
    <cfRule type="expression" dxfId="3" priority="2">
      <formula>ISNUMBER(SEARCH("Salud",B6))</formula>
    </cfRule>
    <cfRule type="expression" dxfId="2" priority="3">
      <formula>ISNUMBER(SEARCH("Estudio",B6))</formula>
    </cfRule>
    <cfRule type="expression" dxfId="1" priority="4">
      <formula>ISNUMBER(SEARCH("Personal",B6))</formula>
    </cfRule>
    <cfRule type="expression" dxfId="0" priority="5">
      <formula>ISNUMBER(SEARCH("Descanso",B6))</formula>
    </cfRule>
  </conditionalFormatting>
  <dataValidations count="1">
    <dataValidation type="date" errorTitle="Fecha no válida" error="Escribe una fecha válida con formato de fecha." promptTitle="Fecha de referencia" prompt="Introduce una fecha para cambiar la semana visible." sqref="B2" xr:uid="{00000000-0002-0000-0000-000000000000}">
      <formula1>DATE(2024,1,1)</formula1>
      <formula2>DATE(2035,12,31)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</vt:lpstr>
      <vt:lpstr>Calendario!Área_de_impresión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2026-04-02T08:12:31Z</dcterms:modified>
</cp:coreProperties>
</file>