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habit tracker\"/>
    </mc:Choice>
  </mc:AlternateContent>
  <xr:revisionPtr revIDLastSave="0" documentId="13_ncr:1_{D4E024CF-6C1F-4A6C-86AE-CDF44CEA9F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nel mensual" sheetId="1" r:id="rId1"/>
  </sheets>
  <definedNames>
    <definedName name="_xlnm.Print_Area" localSheetId="0">'Panel mensual'!$A$1:$AK$26</definedName>
    <definedName name="_xlnm.Print_Titles" localSheetId="0">'Panel mensual'!$8:$9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S26" i="1" l="1"/>
  <c r="R26" i="1"/>
  <c r="AK25" i="1"/>
  <c r="AK26" i="1" s="1"/>
  <c r="AJ25" i="1"/>
  <c r="AI25" i="1"/>
  <c r="AH25" i="1"/>
  <c r="AG25" i="1"/>
  <c r="AF25" i="1"/>
  <c r="AE25" i="1"/>
  <c r="AD25" i="1"/>
  <c r="AC25" i="1"/>
  <c r="AB25" i="1"/>
  <c r="AB26" i="1" s="1"/>
  <c r="S25" i="1"/>
  <c r="R25" i="1"/>
  <c r="Q25" i="1"/>
  <c r="Q26" i="1" s="1"/>
  <c r="P25" i="1"/>
  <c r="O25" i="1"/>
  <c r="N25" i="1"/>
  <c r="M25" i="1"/>
  <c r="L25" i="1"/>
  <c r="K25" i="1"/>
  <c r="J25" i="1"/>
  <c r="I25" i="1"/>
  <c r="H25" i="1"/>
  <c r="H26" i="1" s="1"/>
  <c r="F24" i="1"/>
  <c r="E24" i="1"/>
  <c r="D24" i="1"/>
  <c r="F23" i="1"/>
  <c r="E23" i="1"/>
  <c r="D23" i="1"/>
  <c r="F22" i="1"/>
  <c r="E22" i="1"/>
  <c r="D22" i="1"/>
  <c r="D21" i="1"/>
  <c r="F21" i="1" s="1"/>
  <c r="D20" i="1"/>
  <c r="F20" i="1" s="1"/>
  <c r="D19" i="1"/>
  <c r="F19" i="1" s="1"/>
  <c r="F18" i="1"/>
  <c r="D18" i="1"/>
  <c r="E18" i="1" s="1"/>
  <c r="D17" i="1"/>
  <c r="E17" i="1" s="1"/>
  <c r="AM16" i="1"/>
  <c r="AJ26" i="1" s="1"/>
  <c r="D16" i="1"/>
  <c r="E16" i="1" s="1"/>
  <c r="AM15" i="1"/>
  <c r="S4" i="1" s="1"/>
  <c r="D15" i="1"/>
  <c r="E15" i="1" s="1"/>
  <c r="D14" i="1"/>
  <c r="E14" i="1" s="1"/>
  <c r="D13" i="1"/>
  <c r="F13" i="1" s="1"/>
  <c r="F12" i="1"/>
  <c r="D12" i="1"/>
  <c r="E12" i="1" s="1"/>
  <c r="F11" i="1"/>
  <c r="D11" i="1"/>
  <c r="E11" i="1" s="1"/>
  <c r="D10" i="1"/>
  <c r="F10" i="1" s="1"/>
  <c r="G5" i="1"/>
  <c r="D5" i="1"/>
  <c r="F17" i="1" l="1"/>
  <c r="AK8" i="1"/>
  <c r="AK9" i="1" s="1"/>
  <c r="Q8" i="1"/>
  <c r="Q9" i="1" s="1"/>
  <c r="R8" i="1"/>
  <c r="R9" i="1" s="1"/>
  <c r="AJ8" i="1"/>
  <c r="AJ9" i="1" s="1"/>
  <c r="P8" i="1"/>
  <c r="P9" i="1" s="1"/>
  <c r="AI8" i="1"/>
  <c r="AI9" i="1" s="1"/>
  <c r="AH8" i="1"/>
  <c r="AH9" i="1" s="1"/>
  <c r="J8" i="1"/>
  <c r="J9" i="1" s="1"/>
  <c r="AB8" i="1"/>
  <c r="AB9" i="1" s="1"/>
  <c r="H8" i="1"/>
  <c r="H9" i="1" s="1"/>
  <c r="Z8" i="1"/>
  <c r="Z9" i="1" s="1"/>
  <c r="Y8" i="1"/>
  <c r="Y9" i="1" s="1"/>
  <c r="X8" i="1"/>
  <c r="X9" i="1" s="1"/>
  <c r="V8" i="1"/>
  <c r="V9" i="1" s="1"/>
  <c r="U8" i="1"/>
  <c r="U9" i="1" s="1"/>
  <c r="S8" i="1"/>
  <c r="S9" i="1" s="1"/>
  <c r="O8" i="1"/>
  <c r="O9" i="1" s="1"/>
  <c r="N8" i="1"/>
  <c r="N9" i="1" s="1"/>
  <c r="AE8" i="1"/>
  <c r="AE9" i="1" s="1"/>
  <c r="K8" i="1"/>
  <c r="K9" i="1" s="1"/>
  <c r="AD8" i="1"/>
  <c r="AD9" i="1" s="1"/>
  <c r="AC8" i="1"/>
  <c r="AC9" i="1" s="1"/>
  <c r="AG8" i="1"/>
  <c r="AG9" i="1" s="1"/>
  <c r="M8" i="1"/>
  <c r="M9" i="1" s="1"/>
  <c r="AF8" i="1"/>
  <c r="AF9" i="1" s="1"/>
  <c r="L8" i="1"/>
  <c r="L9" i="1" s="1"/>
  <c r="I8" i="1"/>
  <c r="I9" i="1" s="1"/>
  <c r="AA8" i="1"/>
  <c r="AA9" i="1" s="1"/>
  <c r="G8" i="1"/>
  <c r="G9" i="1" s="1"/>
  <c r="W8" i="1"/>
  <c r="W9" i="1" s="1"/>
  <c r="T8" i="1"/>
  <c r="T9" i="1" s="1"/>
  <c r="A5" i="1"/>
  <c r="E20" i="1"/>
  <c r="F14" i="1"/>
  <c r="F15" i="1"/>
  <c r="V25" i="1"/>
  <c r="V26" i="1" s="1"/>
  <c r="K26" i="1"/>
  <c r="AE26" i="1"/>
  <c r="W25" i="1"/>
  <c r="W26" i="1" s="1"/>
  <c r="L26" i="1"/>
  <c r="AF26" i="1"/>
  <c r="X25" i="1"/>
  <c r="X26" i="1" s="1"/>
  <c r="M26" i="1"/>
  <c r="AG26" i="1"/>
  <c r="T25" i="1"/>
  <c r="T26" i="1" s="1"/>
  <c r="I26" i="1"/>
  <c r="F16" i="1"/>
  <c r="U25" i="1"/>
  <c r="U26" i="1" s="1"/>
  <c r="AD26" i="1"/>
  <c r="N26" i="1"/>
  <c r="Z25" i="1"/>
  <c r="Z26" i="1" s="1"/>
  <c r="O26" i="1"/>
  <c r="AI26" i="1"/>
  <c r="E13" i="1"/>
  <c r="E19" i="1"/>
  <c r="J5" i="1"/>
  <c r="E21" i="1"/>
  <c r="AC26" i="1"/>
  <c r="E10" i="1"/>
  <c r="J26" i="1"/>
  <c r="Y25" i="1"/>
  <c r="Y26" i="1" s="1"/>
  <c r="AH26" i="1"/>
  <c r="G25" i="1"/>
  <c r="AA25" i="1"/>
  <c r="AA26" i="1" s="1"/>
  <c r="P26" i="1"/>
  <c r="G26" i="1" l="1"/>
  <c r="M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S2" authorId="0" shapeId="0" xr:uid="{00000000-0006-0000-0000-000001000000}">
      <text>
        <r>
          <rPr>
            <sz val="10"/>
            <rFont val="Arial"/>
            <family val="2"/>
          </rPr>
          <t>Introduce el año a seguir.</t>
        </r>
      </text>
    </comment>
    <comment ref="S3" authorId="0" shapeId="0" xr:uid="{00000000-0006-0000-0000-000002000000}">
      <text>
        <r>
          <rPr>
            <sz val="10"/>
            <rFont val="Arial"/>
            <family val="2"/>
          </rPr>
          <t>Selecciona el mes en español.</t>
        </r>
      </text>
    </comment>
  </commentList>
</comments>
</file>

<file path=xl/sharedStrings.xml><?xml version="1.0" encoding="utf-8"?>
<sst xmlns="http://schemas.openxmlformats.org/spreadsheetml/2006/main" count="268" uniqueCount="55">
  <si>
    <t>Configuración</t>
  </si>
  <si>
    <t>Cómo usar
1) Cambia Año y Mes.
2) Ajusta la columna 'Meta mes'.
3) Marca cada día completado con una x.
4) Las métricas y el cierre diario se recalculan solos.
La hoja incluye datos de ejemplo para entenderla al instante.</t>
  </si>
  <si>
    <t>Meses</t>
  </si>
  <si>
    <t>Año</t>
  </si>
  <si>
    <t>Enero</t>
  </si>
  <si>
    <t>Seguimiento mensual listo para usar: ajusta el mes, define tu meta y marca cada día con una x.</t>
  </si>
  <si>
    <t>Mes</t>
  </si>
  <si>
    <t>Marzo</t>
  </si>
  <si>
    <t>Febrero</t>
  </si>
  <si>
    <t>Cumplimiento global</t>
  </si>
  <si>
    <t>Hábitos activos</t>
  </si>
  <si>
    <t>Meta mensual</t>
  </si>
  <si>
    <t>Completadas</t>
  </si>
  <si>
    <t>Días perfectos</t>
  </si>
  <si>
    <t>Días</t>
  </si>
  <si>
    <t>Abril</t>
  </si>
  <si>
    <t>Solo edita celdas blancas.</t>
  </si>
  <si>
    <t>Ejemplo precargado. Borra las x cuando quieras empezar tu propio seguimiento.</t>
  </si>
  <si>
    <t>Mayo</t>
  </si>
  <si>
    <t>Junio</t>
  </si>
  <si>
    <t>Categoría</t>
  </si>
  <si>
    <t>Rutina</t>
  </si>
  <si>
    <t>Meta mes</t>
  </si>
  <si>
    <t>Hechas</t>
  </si>
  <si>
    <t>Pend.</t>
  </si>
  <si>
    <t>Avance</t>
  </si>
  <si>
    <t>Julio</t>
  </si>
  <si>
    <t>Agosto</t>
  </si>
  <si>
    <t>Enfoque</t>
  </si>
  <si>
    <t>Plan del día antes de abrir el correo</t>
  </si>
  <si>
    <t>x</t>
  </si>
  <si>
    <t>Septiembre</t>
  </si>
  <si>
    <t>Bloque de trabajo profundo de 60 min</t>
  </si>
  <si>
    <t>Octubre</t>
  </si>
  <si>
    <t>Revisión de tareas clave al mediodía</t>
  </si>
  <si>
    <t>Noviembre</t>
  </si>
  <si>
    <t>Energía</t>
  </si>
  <si>
    <t>Dormir al menos 7 h 30 min</t>
  </si>
  <si>
    <t>Diciembre</t>
  </si>
  <si>
    <t>Caminar 8.000 pasos</t>
  </si>
  <si>
    <t>Beber 2 litros de agua</t>
  </si>
  <si>
    <t>Bienestar</t>
  </si>
  <si>
    <t>Estiramiento 10 min</t>
  </si>
  <si>
    <t>Aprendizaje</t>
  </si>
  <si>
    <t>Leer 15 páginas técnicas</t>
  </si>
  <si>
    <t>Organización</t>
  </si>
  <si>
    <t>Mesa despejada al final del día</t>
  </si>
  <si>
    <t>Revisión semanal de presupuesto</t>
  </si>
  <si>
    <t>Relaciones</t>
  </si>
  <si>
    <t>Contacto proactivo con un cliente</t>
  </si>
  <si>
    <t>Recuperación</t>
  </si>
  <si>
    <t>30 min sin pantalla antes de dormir</t>
  </si>
  <si>
    <t>Total diario</t>
  </si>
  <si>
    <t>% del tablero</t>
  </si>
  <si>
    <t>HABIT  TRACKER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</si>
</sst>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1"/>
    </font>
    <font>
      <b/>
      <i/>
      <sz val="34"/>
      <color rgb="FF121528"/>
      <name val="Aptos"/>
      <charset val="1"/>
    </font>
    <font>
      <sz val="10"/>
      <color rgb="FF121528"/>
      <name val="Aptos"/>
      <charset val="1"/>
    </font>
    <font>
      <b/>
      <sz val="9"/>
      <color rgb="FFEEECE1"/>
      <name val="Aptos"/>
      <charset val="1"/>
    </font>
    <font>
      <sz val="9"/>
      <color rgb="FF121528"/>
      <name val="Aptos"/>
      <charset val="1"/>
    </font>
    <font>
      <b/>
      <sz val="10"/>
      <color rgb="FF121528"/>
      <name val="Aptos"/>
      <charset val="1"/>
    </font>
    <font>
      <sz val="11"/>
      <color rgb="FF121528"/>
      <name val="Aptos"/>
      <charset val="1"/>
    </font>
    <font>
      <b/>
      <sz val="18"/>
      <color rgb="FF121528"/>
      <name val="Aptos"/>
      <charset val="1"/>
    </font>
    <font>
      <b/>
      <sz val="10"/>
      <color rgb="FFEEECE1"/>
      <name val="Aptos"/>
      <charset val="1"/>
    </font>
    <font>
      <b/>
      <sz val="9"/>
      <color rgb="FF121528"/>
      <name val="Aptos"/>
      <charset val="1"/>
    </font>
    <font>
      <sz val="8"/>
      <color rgb="FF121528"/>
      <name val="Aptos"/>
      <charset val="1"/>
    </font>
    <font>
      <sz val="10"/>
      <name val="Arial"/>
      <family val="2"/>
    </font>
    <font>
      <sz val="11"/>
      <color rgb="FF121528"/>
      <name val="Aptos"/>
      <family val="2"/>
    </font>
    <font>
      <b/>
      <i/>
      <sz val="34"/>
      <color rgb="FF121528"/>
      <name val="Aptos"/>
      <family val="2"/>
    </font>
  </fonts>
  <fills count="8">
    <fill>
      <patternFill patternType="none"/>
    </fill>
    <fill>
      <patternFill patternType="gray125"/>
    </fill>
    <fill>
      <patternFill patternType="solid">
        <fgColor rgb="FFEEECE1"/>
        <bgColor rgb="FFF3F0E7"/>
      </patternFill>
    </fill>
    <fill>
      <patternFill patternType="solid">
        <fgColor rgb="FF121528"/>
        <bgColor rgb="FF000000"/>
      </patternFill>
    </fill>
    <fill>
      <patternFill patternType="solid">
        <fgColor rgb="FFFFFFFF"/>
        <bgColor rgb="FFFAF9F5"/>
      </patternFill>
    </fill>
    <fill>
      <patternFill patternType="solid">
        <fgColor rgb="FFE8EBF3"/>
        <bgColor rgb="FFEEECE1"/>
      </patternFill>
    </fill>
    <fill>
      <patternFill patternType="solid">
        <fgColor rgb="FFFAF9F5"/>
        <bgColor rgb="FFFFFFFF"/>
      </patternFill>
    </fill>
    <fill>
      <patternFill patternType="solid">
        <fgColor rgb="FF002060"/>
        <bgColor rgb="FF000000"/>
      </patternFill>
    </fill>
  </fills>
  <borders count="9">
    <border>
      <left/>
      <right/>
      <top/>
      <bottom/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medium">
        <color rgb="FF121528"/>
      </left>
      <right style="thin">
        <color rgb="FF3E4B6D"/>
      </right>
      <top style="thin">
        <color rgb="FF3E4B6D"/>
      </top>
      <bottom style="thin">
        <color rgb="FF3E4B6D"/>
      </bottom>
      <diagonal/>
    </border>
    <border>
      <left style="thin">
        <color rgb="FF3E4B6D"/>
      </left>
      <right style="thin">
        <color rgb="FF3E4B6D"/>
      </right>
      <top style="thin">
        <color rgb="FF3E4B6D"/>
      </top>
      <bottom style="thin">
        <color rgb="FF3E4B6D"/>
      </bottom>
      <diagonal/>
    </border>
    <border>
      <left style="thin">
        <color rgb="FF3E4B6D"/>
      </left>
      <right style="medium">
        <color rgb="FF121528"/>
      </right>
      <top style="thin">
        <color rgb="FF3E4B6D"/>
      </top>
      <bottom style="thin">
        <color rgb="FF3E4B6D"/>
      </bottom>
      <diagonal/>
    </border>
    <border>
      <left style="thin">
        <color rgb="FF3E4B6D"/>
      </left>
      <right style="thin">
        <color rgb="FF3E4B6D"/>
      </right>
      <top style="medium">
        <color rgb="FF121528"/>
      </top>
      <bottom style="thin">
        <color rgb="FF3E4B6D"/>
      </bottom>
      <diagonal/>
    </border>
    <border>
      <left style="medium">
        <color rgb="FF121528"/>
      </left>
      <right style="thin">
        <color rgb="FF3E4B6D"/>
      </right>
      <top style="thin">
        <color rgb="FF3E4B6D"/>
      </top>
      <bottom style="medium">
        <color rgb="FF121528"/>
      </bottom>
      <diagonal/>
    </border>
    <border>
      <left style="thin">
        <color rgb="FF3E4B6D"/>
      </left>
      <right style="thin">
        <color rgb="FF3E4B6D"/>
      </right>
      <top style="thin">
        <color rgb="FF3E4B6D"/>
      </top>
      <bottom style="medium">
        <color rgb="FF121528"/>
      </bottom>
      <diagonal/>
    </border>
    <border>
      <left style="thin">
        <color rgb="FF3E4B6D"/>
      </left>
      <right style="medium">
        <color rgb="FF121528"/>
      </right>
      <top style="thin">
        <color rgb="FF3E4B6D"/>
      </top>
      <bottom style="medium">
        <color rgb="FF121528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5" fillId="4" borderId="6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1" fontId="7" fillId="4" borderId="1" xfId="0" applyNumberFormat="1" applyFont="1" applyFill="1" applyBorder="1" applyAlignment="1">
      <alignment horizontal="center" vertical="center"/>
    </xf>
    <xf numFmtId="9" fontId="7" fillId="4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9" fillId="5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center" vertical="center"/>
    </xf>
    <xf numFmtId="9" fontId="2" fillId="6" borderId="3" xfId="0" applyNumberFormat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center" vertical="center"/>
    </xf>
    <xf numFmtId="9" fontId="2" fillId="4" borderId="3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9" fontId="10" fillId="4" borderId="7" xfId="0" applyNumberFormat="1" applyFont="1" applyFill="1" applyBorder="1" applyAlignment="1">
      <alignment horizontal="center" vertical="center"/>
    </xf>
    <xf numFmtId="9" fontId="10" fillId="4" borderId="8" xfId="0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left" vertical="center"/>
    </xf>
    <xf numFmtId="0" fontId="12" fillId="6" borderId="3" xfId="0" applyFont="1" applyFill="1" applyBorder="1" applyAlignment="1">
      <alignment horizontal="left" vertical="center"/>
    </xf>
    <xf numFmtId="0" fontId="12" fillId="6" borderId="3" xfId="0" applyFont="1" applyFill="1" applyBorder="1" applyAlignment="1">
      <alignment horizontal="center" vertical="center"/>
    </xf>
    <xf numFmtId="9" fontId="12" fillId="6" borderId="3" xfId="0" applyNumberFormat="1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/>
    </xf>
    <xf numFmtId="0" fontId="12" fillId="4" borderId="3" xfId="0" applyFont="1" applyFill="1" applyBorder="1" applyAlignment="1">
      <alignment horizontal="left" vertical="center"/>
    </xf>
    <xf numFmtId="0" fontId="12" fillId="4" borderId="3" xfId="0" applyFont="1" applyFill="1" applyBorder="1" applyAlignment="1">
      <alignment horizontal="center" vertical="center"/>
    </xf>
    <xf numFmtId="9" fontId="12" fillId="4" borderId="3" xfId="0" applyNumberFormat="1" applyFont="1" applyFill="1" applyBorder="1" applyAlignment="1">
      <alignment horizontal="center" vertical="center"/>
    </xf>
    <xf numFmtId="0" fontId="13" fillId="2" borderId="0" xfId="0" applyFont="1" applyFill="1" applyAlignment="1">
      <alignment horizontal="left" vertical="center"/>
    </xf>
  </cellXfs>
  <cellStyles count="1">
    <cellStyle name="Normal" xfId="0" builtinId="0"/>
  </cellStyles>
  <dxfs count="4">
    <dxf>
      <font>
        <b/>
        <color rgb="FFEEECE1"/>
      </font>
      <fill>
        <patternFill>
          <bgColor rgb="FF121528"/>
        </patternFill>
      </fill>
    </dxf>
    <dxf>
      <font>
        <b/>
        <color rgb="FF121528"/>
      </font>
      <fill>
        <patternFill>
          <bgColor rgb="FFD6DBE8"/>
        </patternFill>
      </fill>
    </dxf>
    <dxf>
      <font>
        <color rgb="FF3E4B6D"/>
      </font>
      <fill>
        <patternFill>
          <bgColor rgb="FFDDE1EB"/>
        </patternFill>
      </fill>
    </dxf>
    <dxf>
      <fill>
        <patternFill>
          <bgColor rgb="FFF3F0E7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DE1EB"/>
      <rgbColor rgb="FF808080"/>
      <rgbColor rgb="FF9999FF"/>
      <rgbColor rgb="FF993366"/>
      <rgbColor rgb="FFFAF9F5"/>
      <rgbColor rgb="FFE8EBF3"/>
      <rgbColor rgb="FF660066"/>
      <rgbColor rgb="FFFF8080"/>
      <rgbColor rgb="FF0066CC"/>
      <rgbColor rgb="FFD6DBE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3F0E7"/>
      <rgbColor rgb="FFEEECE1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21528"/>
      <rgbColor rgb="FF333300"/>
      <rgbColor rgb="FF993300"/>
      <rgbColor rgb="FF993366"/>
      <rgbColor rgb="FF3E4B6D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26"/>
  <sheetViews>
    <sheetView showGridLines="0" tabSelected="1" zoomScale="90" zoomScaleNormal="90" workbookViewId="0">
      <pane xSplit="6" ySplit="9" topLeftCell="G10" activePane="bottomRight" state="frozen"/>
      <selection pane="topRight" activeCell="G1" sqref="G1"/>
      <selection pane="bottomLeft" activeCell="A10" sqref="A10"/>
      <selection pane="bottomRight" activeCell="AS29" sqref="AS29"/>
    </sheetView>
  </sheetViews>
  <sheetFormatPr baseColWidth="10" defaultColWidth="8.7109375" defaultRowHeight="15" customHeight="1" x14ac:dyDescent="0.25"/>
  <cols>
    <col min="1" max="1" width="13.85546875" bestFit="1" customWidth="1"/>
    <col min="2" max="2" width="35.85546875" bestFit="1" customWidth="1"/>
    <col min="3" max="3" width="9.7109375" bestFit="1" customWidth="1"/>
    <col min="4" max="4" width="7.85546875" bestFit="1" customWidth="1"/>
    <col min="5" max="5" width="6.140625" bestFit="1" customWidth="1"/>
    <col min="6" max="6" width="7.5703125" bestFit="1" customWidth="1"/>
    <col min="7" max="37" width="4.85546875" customWidth="1"/>
    <col min="39" max="39" width="11.42578125" bestFit="1" customWidth="1"/>
    <col min="40" max="40" width="13" hidden="1" customWidth="1"/>
  </cols>
  <sheetData>
    <row r="1" spans="1:39" ht="25.5" customHeight="1" x14ac:dyDescent="0.25">
      <c r="A1" s="40" t="s">
        <v>54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2"/>
      <c r="M1" s="12"/>
      <c r="N1" s="12"/>
      <c r="O1" s="12"/>
      <c r="P1" s="12"/>
      <c r="Q1" s="10" t="s">
        <v>0</v>
      </c>
      <c r="R1" s="10"/>
      <c r="S1" s="10"/>
      <c r="T1" s="10"/>
      <c r="U1" s="9" t="s">
        <v>1</v>
      </c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M1" t="s">
        <v>2</v>
      </c>
    </row>
    <row r="2" spans="1:39" ht="25.5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2"/>
      <c r="M2" s="12"/>
      <c r="N2" s="12"/>
      <c r="O2" s="12"/>
      <c r="P2" s="12"/>
      <c r="Q2" s="8" t="s">
        <v>3</v>
      </c>
      <c r="R2" s="8"/>
      <c r="S2" s="7">
        <v>2026</v>
      </c>
      <c r="T2" s="7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M2" t="s">
        <v>4</v>
      </c>
    </row>
    <row r="3" spans="1:39" ht="19.5" customHeight="1" x14ac:dyDescent="0.25">
      <c r="A3" s="6" t="s">
        <v>5</v>
      </c>
      <c r="B3" s="6"/>
      <c r="C3" s="6"/>
      <c r="D3" s="6"/>
      <c r="E3" s="6"/>
      <c r="F3" s="6"/>
      <c r="G3" s="6"/>
      <c r="H3" s="6"/>
      <c r="I3" s="6"/>
      <c r="J3" s="6"/>
      <c r="K3" s="6"/>
      <c r="L3" s="12"/>
      <c r="M3" s="12"/>
      <c r="N3" s="12"/>
      <c r="O3" s="12"/>
      <c r="P3" s="12"/>
      <c r="Q3" s="8" t="s">
        <v>6</v>
      </c>
      <c r="R3" s="8"/>
      <c r="S3" s="7" t="s">
        <v>19</v>
      </c>
      <c r="T3" s="7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M3" t="s">
        <v>8</v>
      </c>
    </row>
    <row r="4" spans="1:39" ht="18" customHeight="1" x14ac:dyDescent="0.25">
      <c r="A4" s="31" t="s">
        <v>9</v>
      </c>
      <c r="B4" s="31"/>
      <c r="C4" s="31"/>
      <c r="D4" s="31" t="s">
        <v>10</v>
      </c>
      <c r="E4" s="31"/>
      <c r="F4" s="31"/>
      <c r="G4" s="31" t="s">
        <v>11</v>
      </c>
      <c r="H4" s="31"/>
      <c r="I4" s="31"/>
      <c r="J4" s="31" t="s">
        <v>12</v>
      </c>
      <c r="K4" s="31"/>
      <c r="L4" s="31"/>
      <c r="M4" s="31" t="s">
        <v>13</v>
      </c>
      <c r="N4" s="31"/>
      <c r="O4" s="31"/>
      <c r="P4" s="12"/>
      <c r="Q4" s="8" t="s">
        <v>14</v>
      </c>
      <c r="R4" s="8"/>
      <c r="S4" s="7">
        <f>DAY(EOMONTH(DATE($S$2,$AM$15,1),0))</f>
        <v>30</v>
      </c>
      <c r="T4" s="7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M4" t="s">
        <v>7</v>
      </c>
    </row>
    <row r="5" spans="1:39" ht="27.75" customHeight="1" x14ac:dyDescent="0.25">
      <c r="A5" s="5">
        <f>IFERROR(SUM($D$10:$D$24)/SUM($C$10:$C$24),0)</f>
        <v>0.95852534562211977</v>
      </c>
      <c r="B5" s="5"/>
      <c r="C5" s="5"/>
      <c r="D5" s="4">
        <f>COUNTIF($B$10:$B$24,"&lt;&gt;")</f>
        <v>12</v>
      </c>
      <c r="E5" s="4"/>
      <c r="F5" s="4"/>
      <c r="G5" s="4">
        <f>SUM($C$10:$C$24)</f>
        <v>217</v>
      </c>
      <c r="H5" s="4"/>
      <c r="I5" s="4"/>
      <c r="J5" s="4">
        <f>SUM($D$10:$D$24)</f>
        <v>208</v>
      </c>
      <c r="K5" s="4"/>
      <c r="L5" s="4"/>
      <c r="M5" s="4">
        <f>IF(COUNTIF($B$10:$B$24,"&lt;&gt;")=0,0,COUNTIF($G$25:$AK$25,COUNTIF($B$10:$B$24,"&lt;&gt;")))</f>
        <v>0</v>
      </c>
      <c r="N5" s="4"/>
      <c r="O5" s="4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M5" t="s">
        <v>15</v>
      </c>
    </row>
    <row r="6" spans="1:39" ht="25.5" customHeight="1" x14ac:dyDescent="0.25">
      <c r="A6" s="5"/>
      <c r="B6" s="5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12"/>
      <c r="Q6" s="3" t="s">
        <v>16</v>
      </c>
      <c r="R6" s="3"/>
      <c r="S6" s="3"/>
      <c r="T6" s="3"/>
      <c r="U6" s="3" t="s">
        <v>17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M6" t="s">
        <v>18</v>
      </c>
    </row>
    <row r="7" spans="1:39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M7" t="s">
        <v>19</v>
      </c>
    </row>
    <row r="8" spans="1:39" ht="24" customHeight="1" x14ac:dyDescent="0.25">
      <c r="A8" s="30" t="s">
        <v>20</v>
      </c>
      <c r="B8" s="30" t="s">
        <v>21</v>
      </c>
      <c r="C8" s="30" t="s">
        <v>22</v>
      </c>
      <c r="D8" s="30" t="s">
        <v>23</v>
      </c>
      <c r="E8" s="30" t="s">
        <v>24</v>
      </c>
      <c r="F8" s="30" t="s">
        <v>25</v>
      </c>
      <c r="G8" s="13">
        <f t="shared" ref="G8:AK8" si="0">IF(COLUMN()-COLUMN($G$8)+1&lt;=$S$4,COLUMN()-COLUMN($G$8)+1,"")</f>
        <v>1</v>
      </c>
      <c r="H8" s="13">
        <f t="shared" si="0"/>
        <v>2</v>
      </c>
      <c r="I8" s="13">
        <f t="shared" si="0"/>
        <v>3</v>
      </c>
      <c r="J8" s="13">
        <f t="shared" si="0"/>
        <v>4</v>
      </c>
      <c r="K8" s="13">
        <f t="shared" si="0"/>
        <v>5</v>
      </c>
      <c r="L8" s="13">
        <f t="shared" si="0"/>
        <v>6</v>
      </c>
      <c r="M8" s="13">
        <f t="shared" si="0"/>
        <v>7</v>
      </c>
      <c r="N8" s="13">
        <f t="shared" si="0"/>
        <v>8</v>
      </c>
      <c r="O8" s="13">
        <f t="shared" si="0"/>
        <v>9</v>
      </c>
      <c r="P8" s="13">
        <f t="shared" si="0"/>
        <v>10</v>
      </c>
      <c r="Q8" s="13">
        <f t="shared" si="0"/>
        <v>11</v>
      </c>
      <c r="R8" s="13">
        <f t="shared" si="0"/>
        <v>12</v>
      </c>
      <c r="S8" s="13">
        <f t="shared" si="0"/>
        <v>13</v>
      </c>
      <c r="T8" s="13">
        <f t="shared" si="0"/>
        <v>14</v>
      </c>
      <c r="U8" s="13">
        <f t="shared" si="0"/>
        <v>15</v>
      </c>
      <c r="V8" s="13">
        <f t="shared" si="0"/>
        <v>16</v>
      </c>
      <c r="W8" s="13">
        <f t="shared" si="0"/>
        <v>17</v>
      </c>
      <c r="X8" s="13">
        <f t="shared" si="0"/>
        <v>18</v>
      </c>
      <c r="Y8" s="13">
        <f t="shared" si="0"/>
        <v>19</v>
      </c>
      <c r="Z8" s="13">
        <f t="shared" si="0"/>
        <v>20</v>
      </c>
      <c r="AA8" s="13">
        <f t="shared" si="0"/>
        <v>21</v>
      </c>
      <c r="AB8" s="13">
        <f t="shared" si="0"/>
        <v>22</v>
      </c>
      <c r="AC8" s="13">
        <f t="shared" si="0"/>
        <v>23</v>
      </c>
      <c r="AD8" s="13">
        <f t="shared" si="0"/>
        <v>24</v>
      </c>
      <c r="AE8" s="13">
        <f t="shared" si="0"/>
        <v>25</v>
      </c>
      <c r="AF8" s="13">
        <f t="shared" si="0"/>
        <v>26</v>
      </c>
      <c r="AG8" s="13">
        <f t="shared" si="0"/>
        <v>27</v>
      </c>
      <c r="AH8" s="13">
        <f t="shared" si="0"/>
        <v>28</v>
      </c>
      <c r="AI8" s="13">
        <f t="shared" si="0"/>
        <v>29</v>
      </c>
      <c r="AJ8" s="13">
        <f t="shared" si="0"/>
        <v>30</v>
      </c>
      <c r="AK8" s="13" t="str">
        <f t="shared" si="0"/>
        <v/>
      </c>
      <c r="AM8" t="s">
        <v>26</v>
      </c>
    </row>
    <row r="9" spans="1:39" ht="19.5" customHeight="1" x14ac:dyDescent="0.25">
      <c r="A9" s="14"/>
      <c r="B9" s="14"/>
      <c r="C9" s="14"/>
      <c r="D9" s="14"/>
      <c r="E9" s="14"/>
      <c r="F9" s="14"/>
      <c r="G9" s="15" t="str">
        <f t="shared" ref="G9:AK9" si="1">IF(G8="","",CHOOSE(WEEKDAY(DATE($S$2,$AM$15,G8),2),"L","M","X","J","V","S","D"))</f>
        <v>L</v>
      </c>
      <c r="H9" s="15" t="str">
        <f t="shared" si="1"/>
        <v>M</v>
      </c>
      <c r="I9" s="15" t="str">
        <f t="shared" si="1"/>
        <v>X</v>
      </c>
      <c r="J9" s="15" t="str">
        <f t="shared" si="1"/>
        <v>J</v>
      </c>
      <c r="K9" s="15" t="str">
        <f t="shared" si="1"/>
        <v>V</v>
      </c>
      <c r="L9" s="15" t="str">
        <f t="shared" si="1"/>
        <v>S</v>
      </c>
      <c r="M9" s="15" t="str">
        <f t="shared" si="1"/>
        <v>D</v>
      </c>
      <c r="N9" s="15" t="str">
        <f t="shared" si="1"/>
        <v>L</v>
      </c>
      <c r="O9" s="15" t="str">
        <f t="shared" si="1"/>
        <v>M</v>
      </c>
      <c r="P9" s="15" t="str">
        <f t="shared" si="1"/>
        <v>X</v>
      </c>
      <c r="Q9" s="15" t="str">
        <f t="shared" si="1"/>
        <v>J</v>
      </c>
      <c r="R9" s="15" t="str">
        <f t="shared" si="1"/>
        <v>V</v>
      </c>
      <c r="S9" s="15" t="str">
        <f t="shared" si="1"/>
        <v>S</v>
      </c>
      <c r="T9" s="15" t="str">
        <f t="shared" si="1"/>
        <v>D</v>
      </c>
      <c r="U9" s="15" t="str">
        <f t="shared" si="1"/>
        <v>L</v>
      </c>
      <c r="V9" s="15" t="str">
        <f t="shared" si="1"/>
        <v>M</v>
      </c>
      <c r="W9" s="15" t="str">
        <f t="shared" si="1"/>
        <v>X</v>
      </c>
      <c r="X9" s="15" t="str">
        <f t="shared" si="1"/>
        <v>J</v>
      </c>
      <c r="Y9" s="15" t="str">
        <f t="shared" si="1"/>
        <v>V</v>
      </c>
      <c r="Z9" s="15" t="str">
        <f t="shared" si="1"/>
        <v>S</v>
      </c>
      <c r="AA9" s="15" t="str">
        <f t="shared" si="1"/>
        <v>D</v>
      </c>
      <c r="AB9" s="15" t="str">
        <f t="shared" si="1"/>
        <v>L</v>
      </c>
      <c r="AC9" s="15" t="str">
        <f t="shared" si="1"/>
        <v>M</v>
      </c>
      <c r="AD9" s="15" t="str">
        <f t="shared" si="1"/>
        <v>X</v>
      </c>
      <c r="AE9" s="15" t="str">
        <f t="shared" si="1"/>
        <v>J</v>
      </c>
      <c r="AF9" s="15" t="str">
        <f t="shared" si="1"/>
        <v>V</v>
      </c>
      <c r="AG9" s="15" t="str">
        <f t="shared" si="1"/>
        <v>S</v>
      </c>
      <c r="AH9" s="15" t="str">
        <f t="shared" si="1"/>
        <v>D</v>
      </c>
      <c r="AI9" s="15" t="str">
        <f t="shared" si="1"/>
        <v>L</v>
      </c>
      <c r="AJ9" s="15" t="str">
        <f t="shared" si="1"/>
        <v>M</v>
      </c>
      <c r="AK9" s="15" t="str">
        <f t="shared" si="1"/>
        <v/>
      </c>
      <c r="AM9" t="s">
        <v>27</v>
      </c>
    </row>
    <row r="10" spans="1:39" ht="21.75" customHeight="1" x14ac:dyDescent="0.25">
      <c r="A10" s="32" t="s">
        <v>28</v>
      </c>
      <c r="B10" s="33" t="s">
        <v>29</v>
      </c>
      <c r="C10" s="34">
        <v>20</v>
      </c>
      <c r="D10" s="34">
        <f t="shared" ref="D10:D24" si="2">IF($B10="","",COUNTIF($G10:$AK10,"x"))</f>
        <v>17</v>
      </c>
      <c r="E10" s="34">
        <f t="shared" ref="E10:E24" si="3">IF(OR($B10="",$C10=""),"",MAX($C10-$D10,0))</f>
        <v>3</v>
      </c>
      <c r="F10" s="35">
        <f t="shared" ref="F10:F24" si="4">IF(OR($B10="",$C10=""),"",IF($C10=0,0,$D10/$C10))</f>
        <v>0.85</v>
      </c>
      <c r="G10" s="18"/>
      <c r="H10" s="18" t="s">
        <v>30</v>
      </c>
      <c r="I10" s="18" t="s">
        <v>30</v>
      </c>
      <c r="J10" s="18"/>
      <c r="K10" s="18" t="s">
        <v>30</v>
      </c>
      <c r="L10" s="18" t="s">
        <v>30</v>
      </c>
      <c r="M10" s="18"/>
      <c r="N10" s="18"/>
      <c r="O10" s="18" t="s">
        <v>30</v>
      </c>
      <c r="P10" s="18" t="s">
        <v>30</v>
      </c>
      <c r="Q10" s="18"/>
      <c r="R10" s="18" t="s">
        <v>30</v>
      </c>
      <c r="S10" s="18" t="s">
        <v>30</v>
      </c>
      <c r="T10" s="18"/>
      <c r="U10" s="18"/>
      <c r="V10" s="18" t="s">
        <v>30</v>
      </c>
      <c r="W10" s="18" t="s">
        <v>30</v>
      </c>
      <c r="X10" s="18"/>
      <c r="Y10" s="18" t="s">
        <v>30</v>
      </c>
      <c r="Z10" s="18" t="s">
        <v>30</v>
      </c>
      <c r="AA10" s="18"/>
      <c r="AB10" s="18"/>
      <c r="AC10" s="18" t="s">
        <v>30</v>
      </c>
      <c r="AD10" s="18" t="s">
        <v>30</v>
      </c>
      <c r="AE10" s="18"/>
      <c r="AF10" s="18" t="s">
        <v>30</v>
      </c>
      <c r="AG10" s="18" t="s">
        <v>30</v>
      </c>
      <c r="AH10" s="18"/>
      <c r="AI10" s="18"/>
      <c r="AJ10" s="18" t="s">
        <v>30</v>
      </c>
      <c r="AK10" s="20"/>
      <c r="AM10" t="s">
        <v>31</v>
      </c>
    </row>
    <row r="11" spans="1:39" ht="21.75" customHeight="1" x14ac:dyDescent="0.25">
      <c r="A11" s="36" t="s">
        <v>28</v>
      </c>
      <c r="B11" s="37" t="s">
        <v>32</v>
      </c>
      <c r="C11" s="38">
        <v>18</v>
      </c>
      <c r="D11" s="38">
        <f t="shared" si="2"/>
        <v>13</v>
      </c>
      <c r="E11" s="38">
        <f t="shared" si="3"/>
        <v>5</v>
      </c>
      <c r="F11" s="39">
        <f t="shared" si="4"/>
        <v>0.72222222222222221</v>
      </c>
      <c r="G11" s="23"/>
      <c r="H11" s="23" t="s">
        <v>30</v>
      </c>
      <c r="I11" s="23"/>
      <c r="J11" s="23" t="s">
        <v>30</v>
      </c>
      <c r="K11" s="23" t="s">
        <v>30</v>
      </c>
      <c r="L11" s="23"/>
      <c r="M11" s="23"/>
      <c r="N11" s="23"/>
      <c r="O11" s="23" t="s">
        <v>30</v>
      </c>
      <c r="P11" s="23"/>
      <c r="Q11" s="23" t="s">
        <v>30</v>
      </c>
      <c r="R11" s="23"/>
      <c r="S11" s="23"/>
      <c r="T11" s="23"/>
      <c r="U11" s="23"/>
      <c r="V11" s="23" t="s">
        <v>30</v>
      </c>
      <c r="W11" s="23"/>
      <c r="X11" s="23" t="s">
        <v>30</v>
      </c>
      <c r="Y11" s="23" t="s">
        <v>30</v>
      </c>
      <c r="Z11" s="23"/>
      <c r="AA11" s="23"/>
      <c r="AB11" s="23"/>
      <c r="AC11" s="23" t="s">
        <v>30</v>
      </c>
      <c r="AD11" s="23"/>
      <c r="AE11" s="23" t="s">
        <v>30</v>
      </c>
      <c r="AF11" s="23" t="s">
        <v>30</v>
      </c>
      <c r="AG11" s="23" t="s">
        <v>30</v>
      </c>
      <c r="AH11" s="23"/>
      <c r="AI11" s="23"/>
      <c r="AJ11" s="23" t="s">
        <v>30</v>
      </c>
      <c r="AK11" s="25"/>
      <c r="AM11" t="s">
        <v>33</v>
      </c>
    </row>
    <row r="12" spans="1:39" ht="21.75" customHeight="1" x14ac:dyDescent="0.25">
      <c r="A12" s="32" t="s">
        <v>28</v>
      </c>
      <c r="B12" s="33" t="s">
        <v>34</v>
      </c>
      <c r="C12" s="34">
        <v>16</v>
      </c>
      <c r="D12" s="34">
        <f t="shared" si="2"/>
        <v>16</v>
      </c>
      <c r="E12" s="34">
        <f t="shared" si="3"/>
        <v>0</v>
      </c>
      <c r="F12" s="35">
        <f t="shared" si="4"/>
        <v>1</v>
      </c>
      <c r="G12" s="18"/>
      <c r="H12" s="18" t="s">
        <v>30</v>
      </c>
      <c r="I12" s="18" t="s">
        <v>30</v>
      </c>
      <c r="J12" s="18"/>
      <c r="K12" s="18" t="s">
        <v>30</v>
      </c>
      <c r="L12" s="18" t="s">
        <v>30</v>
      </c>
      <c r="M12" s="18"/>
      <c r="N12" s="18"/>
      <c r="O12" s="18" t="s">
        <v>30</v>
      </c>
      <c r="P12" s="18" t="s">
        <v>30</v>
      </c>
      <c r="Q12" s="18"/>
      <c r="R12" s="18" t="s">
        <v>30</v>
      </c>
      <c r="S12" s="18" t="s">
        <v>30</v>
      </c>
      <c r="T12" s="18"/>
      <c r="U12" s="18"/>
      <c r="V12" s="18" t="s">
        <v>30</v>
      </c>
      <c r="W12" s="18" t="s">
        <v>30</v>
      </c>
      <c r="X12" s="18"/>
      <c r="Y12" s="18" t="s">
        <v>30</v>
      </c>
      <c r="Z12" s="18" t="s">
        <v>30</v>
      </c>
      <c r="AA12" s="18"/>
      <c r="AB12" s="18"/>
      <c r="AC12" s="18" t="s">
        <v>30</v>
      </c>
      <c r="AD12" s="18" t="s">
        <v>30</v>
      </c>
      <c r="AE12" s="18"/>
      <c r="AF12" s="18" t="s">
        <v>30</v>
      </c>
      <c r="AG12" s="18"/>
      <c r="AH12" s="18"/>
      <c r="AI12" s="18"/>
      <c r="AJ12" s="18" t="s">
        <v>30</v>
      </c>
      <c r="AK12" s="20"/>
      <c r="AM12" t="s">
        <v>35</v>
      </c>
    </row>
    <row r="13" spans="1:39" ht="21.75" customHeight="1" x14ac:dyDescent="0.25">
      <c r="A13" s="36" t="s">
        <v>36</v>
      </c>
      <c r="B13" s="37" t="s">
        <v>37</v>
      </c>
      <c r="C13" s="38">
        <v>24</v>
      </c>
      <c r="D13" s="38">
        <f t="shared" si="2"/>
        <v>24</v>
      </c>
      <c r="E13" s="38">
        <f t="shared" si="3"/>
        <v>0</v>
      </c>
      <c r="F13" s="39">
        <f t="shared" si="4"/>
        <v>1</v>
      </c>
      <c r="G13" s="23" t="s">
        <v>30</v>
      </c>
      <c r="H13" s="23" t="s">
        <v>30</v>
      </c>
      <c r="I13" s="23" t="s">
        <v>30</v>
      </c>
      <c r="J13" s="23" t="s">
        <v>30</v>
      </c>
      <c r="K13" s="23" t="s">
        <v>30</v>
      </c>
      <c r="L13" s="23"/>
      <c r="M13" s="23"/>
      <c r="N13" s="23" t="s">
        <v>30</v>
      </c>
      <c r="O13" s="23" t="s">
        <v>30</v>
      </c>
      <c r="P13" s="23" t="s">
        <v>30</v>
      </c>
      <c r="Q13" s="23" t="s">
        <v>30</v>
      </c>
      <c r="R13" s="23" t="s">
        <v>30</v>
      </c>
      <c r="S13" s="23" t="s">
        <v>30</v>
      </c>
      <c r="T13" s="23"/>
      <c r="U13" s="23"/>
      <c r="V13" s="23" t="s">
        <v>30</v>
      </c>
      <c r="W13" s="23" t="s">
        <v>30</v>
      </c>
      <c r="X13" s="23" t="s">
        <v>30</v>
      </c>
      <c r="Y13" s="23" t="s">
        <v>30</v>
      </c>
      <c r="Z13" s="23" t="s">
        <v>30</v>
      </c>
      <c r="AA13" s="23"/>
      <c r="AB13" s="23" t="s">
        <v>30</v>
      </c>
      <c r="AC13" s="23" t="s">
        <v>30</v>
      </c>
      <c r="AD13" s="23" t="s">
        <v>30</v>
      </c>
      <c r="AE13" s="23" t="s">
        <v>30</v>
      </c>
      <c r="AF13" s="23" t="s">
        <v>30</v>
      </c>
      <c r="AG13" s="23" t="s">
        <v>30</v>
      </c>
      <c r="AH13" s="23"/>
      <c r="AI13" s="23"/>
      <c r="AJ13" s="23" t="s">
        <v>30</v>
      </c>
      <c r="AK13" s="25" t="s">
        <v>30</v>
      </c>
      <c r="AM13" t="s">
        <v>38</v>
      </c>
    </row>
    <row r="14" spans="1:39" ht="21.75" customHeight="1" x14ac:dyDescent="0.25">
      <c r="A14" s="32" t="s">
        <v>36</v>
      </c>
      <c r="B14" s="33" t="s">
        <v>39</v>
      </c>
      <c r="C14" s="34">
        <v>20</v>
      </c>
      <c r="D14" s="34">
        <f t="shared" si="2"/>
        <v>20</v>
      </c>
      <c r="E14" s="34">
        <f t="shared" si="3"/>
        <v>0</v>
      </c>
      <c r="F14" s="35">
        <f t="shared" si="4"/>
        <v>1</v>
      </c>
      <c r="G14" s="18"/>
      <c r="H14" s="18" t="s">
        <v>30</v>
      </c>
      <c r="I14" s="18" t="s">
        <v>30</v>
      </c>
      <c r="J14" s="18"/>
      <c r="K14" s="18" t="s">
        <v>30</v>
      </c>
      <c r="L14" s="18" t="s">
        <v>30</v>
      </c>
      <c r="M14" s="18" t="s">
        <v>30</v>
      </c>
      <c r="N14" s="18"/>
      <c r="O14" s="18" t="s">
        <v>30</v>
      </c>
      <c r="P14" s="18" t="s">
        <v>30</v>
      </c>
      <c r="Q14" s="18"/>
      <c r="R14" s="18" t="s">
        <v>30</v>
      </c>
      <c r="S14" s="18"/>
      <c r="T14" s="18" t="s">
        <v>30</v>
      </c>
      <c r="U14" s="18"/>
      <c r="V14" s="18" t="s">
        <v>30</v>
      </c>
      <c r="W14" s="18" t="s">
        <v>30</v>
      </c>
      <c r="X14" s="18"/>
      <c r="Y14" s="18" t="s">
        <v>30</v>
      </c>
      <c r="Z14" s="18" t="s">
        <v>30</v>
      </c>
      <c r="AA14" s="18" t="s">
        <v>30</v>
      </c>
      <c r="AB14" s="18"/>
      <c r="AC14" s="18" t="s">
        <v>30</v>
      </c>
      <c r="AD14" s="18" t="s">
        <v>30</v>
      </c>
      <c r="AE14" s="18"/>
      <c r="AF14" s="18" t="s">
        <v>30</v>
      </c>
      <c r="AG14" s="18"/>
      <c r="AH14" s="18" t="s">
        <v>30</v>
      </c>
      <c r="AI14" s="18"/>
      <c r="AJ14" s="18" t="s">
        <v>30</v>
      </c>
      <c r="AK14" s="20" t="s">
        <v>30</v>
      </c>
    </row>
    <row r="15" spans="1:39" ht="21.75" customHeight="1" x14ac:dyDescent="0.25">
      <c r="A15" s="36" t="s">
        <v>36</v>
      </c>
      <c r="B15" s="37" t="s">
        <v>40</v>
      </c>
      <c r="C15" s="38">
        <v>25</v>
      </c>
      <c r="D15" s="38">
        <f t="shared" si="2"/>
        <v>25</v>
      </c>
      <c r="E15" s="38">
        <f t="shared" si="3"/>
        <v>0</v>
      </c>
      <c r="F15" s="39">
        <f t="shared" si="4"/>
        <v>1</v>
      </c>
      <c r="G15" s="23" t="s">
        <v>30</v>
      </c>
      <c r="H15" s="23"/>
      <c r="I15" s="23" t="s">
        <v>30</v>
      </c>
      <c r="J15" s="23" t="s">
        <v>30</v>
      </c>
      <c r="K15" s="23" t="s">
        <v>30</v>
      </c>
      <c r="L15" s="23" t="s">
        <v>30</v>
      </c>
      <c r="M15" s="23" t="s">
        <v>30</v>
      </c>
      <c r="N15" s="23" t="s">
        <v>30</v>
      </c>
      <c r="O15" s="23"/>
      <c r="P15" s="23" t="s">
        <v>30</v>
      </c>
      <c r="Q15" s="23" t="s">
        <v>30</v>
      </c>
      <c r="R15" s="23" t="s">
        <v>30</v>
      </c>
      <c r="S15" s="23" t="s">
        <v>30</v>
      </c>
      <c r="T15" s="23" t="s">
        <v>30</v>
      </c>
      <c r="U15" s="23" t="s">
        <v>30</v>
      </c>
      <c r="V15" s="23"/>
      <c r="W15" s="23" t="s">
        <v>30</v>
      </c>
      <c r="X15" s="23" t="s">
        <v>30</v>
      </c>
      <c r="Y15" s="23" t="s">
        <v>30</v>
      </c>
      <c r="Z15" s="23" t="s">
        <v>30</v>
      </c>
      <c r="AA15" s="23" t="s">
        <v>30</v>
      </c>
      <c r="AB15" s="23" t="s">
        <v>30</v>
      </c>
      <c r="AC15" s="23"/>
      <c r="AD15" s="23" t="s">
        <v>30</v>
      </c>
      <c r="AE15" s="23" t="s">
        <v>30</v>
      </c>
      <c r="AF15" s="23" t="s">
        <v>30</v>
      </c>
      <c r="AG15" s="23" t="s">
        <v>30</v>
      </c>
      <c r="AH15" s="23" t="s">
        <v>30</v>
      </c>
      <c r="AI15" s="23" t="s">
        <v>30</v>
      </c>
      <c r="AJ15" s="23"/>
      <c r="AK15" s="25"/>
      <c r="AM15">
        <f>MATCH($S$3,$AM$2:$AM$13,0)</f>
        <v>6</v>
      </c>
    </row>
    <row r="16" spans="1:39" ht="21.75" customHeight="1" x14ac:dyDescent="0.25">
      <c r="A16" s="32" t="s">
        <v>41</v>
      </c>
      <c r="B16" s="33" t="s">
        <v>42</v>
      </c>
      <c r="C16" s="34">
        <v>20</v>
      </c>
      <c r="D16" s="34">
        <f t="shared" si="2"/>
        <v>26</v>
      </c>
      <c r="E16" s="34">
        <f t="shared" si="3"/>
        <v>0</v>
      </c>
      <c r="F16" s="35">
        <f t="shared" si="4"/>
        <v>1.3</v>
      </c>
      <c r="G16" s="18"/>
      <c r="H16" s="18" t="s">
        <v>30</v>
      </c>
      <c r="I16" s="18" t="s">
        <v>30</v>
      </c>
      <c r="J16" s="18" t="s">
        <v>30</v>
      </c>
      <c r="K16" s="18" t="s">
        <v>30</v>
      </c>
      <c r="L16" s="18" t="s">
        <v>30</v>
      </c>
      <c r="M16" s="18" t="s">
        <v>30</v>
      </c>
      <c r="N16" s="18"/>
      <c r="O16" s="18" t="s">
        <v>30</v>
      </c>
      <c r="P16" s="18" t="s">
        <v>30</v>
      </c>
      <c r="Q16" s="18" t="s">
        <v>30</v>
      </c>
      <c r="R16" s="18" t="s">
        <v>30</v>
      </c>
      <c r="S16" s="18" t="s">
        <v>30</v>
      </c>
      <c r="T16" s="18" t="s">
        <v>30</v>
      </c>
      <c r="U16" s="18"/>
      <c r="V16" s="18" t="s">
        <v>30</v>
      </c>
      <c r="W16" s="18" t="s">
        <v>30</v>
      </c>
      <c r="X16" s="18" t="s">
        <v>30</v>
      </c>
      <c r="Y16" s="18" t="s">
        <v>30</v>
      </c>
      <c r="Z16" s="18" t="s">
        <v>30</v>
      </c>
      <c r="AA16" s="18" t="s">
        <v>30</v>
      </c>
      <c r="AB16" s="18"/>
      <c r="AC16" s="18" t="s">
        <v>30</v>
      </c>
      <c r="AD16" s="18" t="s">
        <v>30</v>
      </c>
      <c r="AE16" s="18" t="s">
        <v>30</v>
      </c>
      <c r="AF16" s="18" t="s">
        <v>30</v>
      </c>
      <c r="AG16" s="18" t="s">
        <v>30</v>
      </c>
      <c r="AH16" s="18" t="s">
        <v>30</v>
      </c>
      <c r="AI16" s="18"/>
      <c r="AJ16" s="18" t="s">
        <v>30</v>
      </c>
      <c r="AK16" s="20" t="s">
        <v>30</v>
      </c>
      <c r="AM16">
        <f>COUNTIF($B$10:$B$24,"&lt;&gt;")</f>
        <v>12</v>
      </c>
    </row>
    <row r="17" spans="1:37" ht="21.75" customHeight="1" x14ac:dyDescent="0.25">
      <c r="A17" s="36" t="s">
        <v>43</v>
      </c>
      <c r="B17" s="37" t="s">
        <v>44</v>
      </c>
      <c r="C17" s="38">
        <v>18</v>
      </c>
      <c r="D17" s="38">
        <f t="shared" si="2"/>
        <v>17</v>
      </c>
      <c r="E17" s="38">
        <f t="shared" si="3"/>
        <v>1</v>
      </c>
      <c r="F17" s="39">
        <f t="shared" si="4"/>
        <v>0.94444444444444442</v>
      </c>
      <c r="G17" s="23" t="s">
        <v>30</v>
      </c>
      <c r="H17" s="23" t="s">
        <v>30</v>
      </c>
      <c r="I17" s="23" t="s">
        <v>30</v>
      </c>
      <c r="J17" s="23"/>
      <c r="K17" s="23" t="s">
        <v>30</v>
      </c>
      <c r="L17" s="23"/>
      <c r="M17" s="23"/>
      <c r="N17" s="23"/>
      <c r="O17" s="23" t="s">
        <v>30</v>
      </c>
      <c r="P17" s="23" t="s">
        <v>30</v>
      </c>
      <c r="Q17" s="23"/>
      <c r="R17" s="23" t="s">
        <v>30</v>
      </c>
      <c r="S17" s="23"/>
      <c r="T17" s="23"/>
      <c r="U17" s="23"/>
      <c r="V17" s="23" t="s">
        <v>30</v>
      </c>
      <c r="W17" s="23" t="s">
        <v>30</v>
      </c>
      <c r="X17" s="23"/>
      <c r="Y17" s="23" t="s">
        <v>30</v>
      </c>
      <c r="Z17" s="23"/>
      <c r="AA17" s="23"/>
      <c r="AB17" s="23" t="s">
        <v>30</v>
      </c>
      <c r="AC17" s="23" t="s">
        <v>30</v>
      </c>
      <c r="AD17" s="23" t="s">
        <v>30</v>
      </c>
      <c r="AE17" s="23"/>
      <c r="AF17" s="23" t="s">
        <v>30</v>
      </c>
      <c r="AG17" s="23"/>
      <c r="AH17" s="23"/>
      <c r="AI17" s="23" t="s">
        <v>30</v>
      </c>
      <c r="AJ17" s="23" t="s">
        <v>30</v>
      </c>
      <c r="AK17" s="25" t="s">
        <v>30</v>
      </c>
    </row>
    <row r="18" spans="1:37" ht="21.75" customHeight="1" x14ac:dyDescent="0.25">
      <c r="A18" s="32" t="s">
        <v>45</v>
      </c>
      <c r="B18" s="33" t="s">
        <v>46</v>
      </c>
      <c r="C18" s="34">
        <v>22</v>
      </c>
      <c r="D18" s="34">
        <f t="shared" si="2"/>
        <v>19</v>
      </c>
      <c r="E18" s="34">
        <f t="shared" si="3"/>
        <v>3</v>
      </c>
      <c r="F18" s="35">
        <f t="shared" si="4"/>
        <v>0.86363636363636365</v>
      </c>
      <c r="G18" s="18"/>
      <c r="H18" s="18" t="s">
        <v>30</v>
      </c>
      <c r="I18" s="18" t="s">
        <v>30</v>
      </c>
      <c r="J18" s="18" t="s">
        <v>30</v>
      </c>
      <c r="K18" s="18"/>
      <c r="L18" s="18"/>
      <c r="M18" s="18"/>
      <c r="N18" s="18"/>
      <c r="O18" s="18" t="s">
        <v>30</v>
      </c>
      <c r="P18" s="18" t="s">
        <v>30</v>
      </c>
      <c r="Q18" s="18" t="s">
        <v>30</v>
      </c>
      <c r="R18" s="18" t="s">
        <v>30</v>
      </c>
      <c r="S18" s="18" t="s">
        <v>30</v>
      </c>
      <c r="T18" s="18"/>
      <c r="U18" s="18"/>
      <c r="V18" s="18" t="s">
        <v>30</v>
      </c>
      <c r="W18" s="18" t="s">
        <v>30</v>
      </c>
      <c r="X18" s="18" t="s">
        <v>30</v>
      </c>
      <c r="Y18" s="18" t="s">
        <v>30</v>
      </c>
      <c r="Z18" s="18"/>
      <c r="AA18" s="18"/>
      <c r="AB18" s="18"/>
      <c r="AC18" s="18" t="s">
        <v>30</v>
      </c>
      <c r="AD18" s="18" t="s">
        <v>30</v>
      </c>
      <c r="AE18" s="18" t="s">
        <v>30</v>
      </c>
      <c r="AF18" s="18" t="s">
        <v>30</v>
      </c>
      <c r="AG18" s="18" t="s">
        <v>30</v>
      </c>
      <c r="AH18" s="18"/>
      <c r="AI18" s="18"/>
      <c r="AJ18" s="18" t="s">
        <v>30</v>
      </c>
      <c r="AK18" s="20" t="s">
        <v>30</v>
      </c>
    </row>
    <row r="19" spans="1:37" ht="21.75" customHeight="1" x14ac:dyDescent="0.25">
      <c r="A19" s="36" t="s">
        <v>45</v>
      </c>
      <c r="B19" s="37" t="s">
        <v>47</v>
      </c>
      <c r="C19" s="38">
        <v>4</v>
      </c>
      <c r="D19" s="38">
        <f t="shared" si="2"/>
        <v>4</v>
      </c>
      <c r="E19" s="38">
        <f t="shared" si="3"/>
        <v>0</v>
      </c>
      <c r="F19" s="39">
        <f t="shared" si="4"/>
        <v>1</v>
      </c>
      <c r="G19" s="23"/>
      <c r="H19" s="23" t="s">
        <v>30</v>
      </c>
      <c r="I19" s="23"/>
      <c r="J19" s="23"/>
      <c r="K19" s="23"/>
      <c r="L19" s="23"/>
      <c r="M19" s="23"/>
      <c r="N19" s="23"/>
      <c r="O19" s="23" t="s">
        <v>30</v>
      </c>
      <c r="P19" s="23"/>
      <c r="Q19" s="23"/>
      <c r="R19" s="23"/>
      <c r="S19" s="23"/>
      <c r="T19" s="23"/>
      <c r="U19" s="23"/>
      <c r="V19" s="23" t="s">
        <v>30</v>
      </c>
      <c r="W19" s="23"/>
      <c r="X19" s="23"/>
      <c r="Y19" s="23"/>
      <c r="Z19" s="23"/>
      <c r="AA19" s="23"/>
      <c r="AB19" s="23"/>
      <c r="AC19" s="23" t="s">
        <v>30</v>
      </c>
      <c r="AD19" s="23"/>
      <c r="AE19" s="23"/>
      <c r="AF19" s="23"/>
      <c r="AG19" s="23"/>
      <c r="AH19" s="23"/>
      <c r="AI19" s="23"/>
      <c r="AJ19" s="23"/>
      <c r="AK19" s="25"/>
    </row>
    <row r="20" spans="1:37" ht="21.75" customHeight="1" x14ac:dyDescent="0.25">
      <c r="A20" s="32" t="s">
        <v>48</v>
      </c>
      <c r="B20" s="33" t="s">
        <v>49</v>
      </c>
      <c r="C20" s="34">
        <v>12</v>
      </c>
      <c r="D20" s="34">
        <f t="shared" si="2"/>
        <v>11</v>
      </c>
      <c r="E20" s="34">
        <f t="shared" si="3"/>
        <v>1</v>
      </c>
      <c r="F20" s="35">
        <f t="shared" si="4"/>
        <v>0.91666666666666663</v>
      </c>
      <c r="G20" s="18"/>
      <c r="H20" s="18"/>
      <c r="I20" s="18" t="s">
        <v>30</v>
      </c>
      <c r="J20" s="18"/>
      <c r="K20" s="18"/>
      <c r="L20" s="18"/>
      <c r="M20" s="18"/>
      <c r="N20" s="18"/>
      <c r="O20" s="18"/>
      <c r="P20" s="18" t="s">
        <v>30</v>
      </c>
      <c r="Q20" s="18"/>
      <c r="R20" s="18" t="s">
        <v>30</v>
      </c>
      <c r="S20" s="18"/>
      <c r="T20" s="18"/>
      <c r="U20" s="18"/>
      <c r="V20" s="18"/>
      <c r="W20" s="18" t="s">
        <v>30</v>
      </c>
      <c r="X20" s="18"/>
      <c r="Y20" s="18" t="s">
        <v>30</v>
      </c>
      <c r="Z20" s="18" t="s">
        <v>30</v>
      </c>
      <c r="AA20" s="18"/>
      <c r="AB20" s="18"/>
      <c r="AC20" s="18"/>
      <c r="AD20" s="18" t="s">
        <v>30</v>
      </c>
      <c r="AE20" s="18"/>
      <c r="AF20" s="18" t="s">
        <v>30</v>
      </c>
      <c r="AG20" s="18" t="s">
        <v>30</v>
      </c>
      <c r="AH20" s="18"/>
      <c r="AI20" s="18"/>
      <c r="AJ20" s="18" t="s">
        <v>30</v>
      </c>
      <c r="AK20" s="20" t="s">
        <v>30</v>
      </c>
    </row>
    <row r="21" spans="1:37" ht="21.75" customHeight="1" x14ac:dyDescent="0.25">
      <c r="A21" s="36" t="s">
        <v>50</v>
      </c>
      <c r="B21" s="37" t="s">
        <v>51</v>
      </c>
      <c r="C21" s="38">
        <v>18</v>
      </c>
      <c r="D21" s="38">
        <f t="shared" si="2"/>
        <v>16</v>
      </c>
      <c r="E21" s="38">
        <f t="shared" si="3"/>
        <v>2</v>
      </c>
      <c r="F21" s="39">
        <f t="shared" si="4"/>
        <v>0.88888888888888884</v>
      </c>
      <c r="G21" s="23" t="s">
        <v>30</v>
      </c>
      <c r="H21" s="23"/>
      <c r="I21" s="23" t="s">
        <v>30</v>
      </c>
      <c r="J21" s="23"/>
      <c r="K21" s="23" t="s">
        <v>30</v>
      </c>
      <c r="L21" s="23"/>
      <c r="M21" s="23" t="s">
        <v>30</v>
      </c>
      <c r="N21" s="23"/>
      <c r="O21" s="23" t="s">
        <v>30</v>
      </c>
      <c r="P21" s="23"/>
      <c r="Q21" s="23" t="s">
        <v>30</v>
      </c>
      <c r="R21" s="23"/>
      <c r="S21" s="23" t="s">
        <v>30</v>
      </c>
      <c r="T21" s="23"/>
      <c r="U21" s="23" t="s">
        <v>30</v>
      </c>
      <c r="V21" s="23"/>
      <c r="W21" s="23" t="s">
        <v>30</v>
      </c>
      <c r="X21" s="23"/>
      <c r="Y21" s="23" t="s">
        <v>30</v>
      </c>
      <c r="Z21" s="23"/>
      <c r="AA21" s="23" t="s">
        <v>30</v>
      </c>
      <c r="AB21" s="23"/>
      <c r="AC21" s="23" t="s">
        <v>30</v>
      </c>
      <c r="AD21" s="23"/>
      <c r="AE21" s="23" t="s">
        <v>30</v>
      </c>
      <c r="AF21" s="23"/>
      <c r="AG21" s="23" t="s">
        <v>30</v>
      </c>
      <c r="AH21" s="23"/>
      <c r="AI21" s="23" t="s">
        <v>30</v>
      </c>
      <c r="AJ21" s="23"/>
      <c r="AK21" s="25" t="s">
        <v>30</v>
      </c>
    </row>
    <row r="22" spans="1:37" ht="21.75" customHeight="1" x14ac:dyDescent="0.25">
      <c r="A22" s="16"/>
      <c r="B22" s="17"/>
      <c r="C22" s="18"/>
      <c r="D22" s="18" t="str">
        <f t="shared" si="2"/>
        <v/>
      </c>
      <c r="E22" s="18" t="str">
        <f t="shared" si="3"/>
        <v/>
      </c>
      <c r="F22" s="19" t="str">
        <f t="shared" si="4"/>
        <v/>
      </c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20"/>
    </row>
    <row r="23" spans="1:37" ht="21.75" customHeight="1" x14ac:dyDescent="0.25">
      <c r="A23" s="21"/>
      <c r="B23" s="22"/>
      <c r="C23" s="23"/>
      <c r="D23" s="23" t="str">
        <f t="shared" si="2"/>
        <v/>
      </c>
      <c r="E23" s="23" t="str">
        <f t="shared" si="3"/>
        <v/>
      </c>
      <c r="F23" s="24" t="str">
        <f t="shared" si="4"/>
        <v/>
      </c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5"/>
    </row>
    <row r="24" spans="1:37" ht="21.75" customHeight="1" x14ac:dyDescent="0.25">
      <c r="A24" s="16"/>
      <c r="B24" s="17"/>
      <c r="C24" s="18"/>
      <c r="D24" s="18" t="str">
        <f t="shared" si="2"/>
        <v/>
      </c>
      <c r="E24" s="18" t="str">
        <f t="shared" si="3"/>
        <v/>
      </c>
      <c r="F24" s="19" t="str">
        <f t="shared" si="4"/>
        <v/>
      </c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20"/>
    </row>
    <row r="25" spans="1:37" ht="21.75" customHeight="1" x14ac:dyDescent="0.25">
      <c r="A25" s="2" t="s">
        <v>52</v>
      </c>
      <c r="B25" s="2"/>
      <c r="C25" s="2"/>
      <c r="D25" s="2"/>
      <c r="E25" s="2"/>
      <c r="F25" s="2"/>
      <c r="G25" s="26">
        <f t="shared" ref="G25:AK25" si="5">IF($AM$16=0,"",COUNTIF(G$10:G$24,"x"))</f>
        <v>4</v>
      </c>
      <c r="H25" s="26">
        <f t="shared" si="5"/>
        <v>9</v>
      </c>
      <c r="I25" s="26">
        <f t="shared" si="5"/>
        <v>10</v>
      </c>
      <c r="J25" s="26">
        <f t="shared" si="5"/>
        <v>5</v>
      </c>
      <c r="K25" s="26">
        <f t="shared" si="5"/>
        <v>9</v>
      </c>
      <c r="L25" s="26">
        <f t="shared" si="5"/>
        <v>5</v>
      </c>
      <c r="M25" s="26">
        <f t="shared" si="5"/>
        <v>4</v>
      </c>
      <c r="N25" s="26">
        <f t="shared" si="5"/>
        <v>2</v>
      </c>
      <c r="O25" s="26">
        <f t="shared" si="5"/>
        <v>10</v>
      </c>
      <c r="P25" s="26">
        <f t="shared" si="5"/>
        <v>9</v>
      </c>
      <c r="Q25" s="26">
        <f t="shared" si="5"/>
        <v>6</v>
      </c>
      <c r="R25" s="26">
        <f t="shared" si="5"/>
        <v>9</v>
      </c>
      <c r="S25" s="26">
        <f t="shared" si="5"/>
        <v>7</v>
      </c>
      <c r="T25" s="26">
        <f t="shared" si="5"/>
        <v>3</v>
      </c>
      <c r="U25" s="26">
        <f t="shared" si="5"/>
        <v>2</v>
      </c>
      <c r="V25" s="26">
        <f t="shared" si="5"/>
        <v>9</v>
      </c>
      <c r="W25" s="26">
        <f t="shared" si="5"/>
        <v>10</v>
      </c>
      <c r="X25" s="26">
        <f t="shared" si="5"/>
        <v>5</v>
      </c>
      <c r="Y25" s="26">
        <f t="shared" si="5"/>
        <v>11</v>
      </c>
      <c r="Z25" s="26">
        <f t="shared" si="5"/>
        <v>7</v>
      </c>
      <c r="AA25" s="26">
        <f t="shared" si="5"/>
        <v>4</v>
      </c>
      <c r="AB25" s="26">
        <f t="shared" si="5"/>
        <v>3</v>
      </c>
      <c r="AC25" s="26">
        <f t="shared" si="5"/>
        <v>10</v>
      </c>
      <c r="AD25" s="26">
        <f t="shared" si="5"/>
        <v>9</v>
      </c>
      <c r="AE25" s="26">
        <f t="shared" si="5"/>
        <v>6</v>
      </c>
      <c r="AF25" s="26">
        <f t="shared" si="5"/>
        <v>10</v>
      </c>
      <c r="AG25" s="26">
        <f t="shared" si="5"/>
        <v>8</v>
      </c>
      <c r="AH25" s="26">
        <f t="shared" si="5"/>
        <v>3</v>
      </c>
      <c r="AI25" s="26">
        <f t="shared" si="5"/>
        <v>3</v>
      </c>
      <c r="AJ25" s="26">
        <f t="shared" si="5"/>
        <v>9</v>
      </c>
      <c r="AK25" s="27">
        <f t="shared" si="5"/>
        <v>7</v>
      </c>
    </row>
    <row r="26" spans="1:37" ht="21.75" customHeight="1" x14ac:dyDescent="0.25">
      <c r="A26" s="1" t="s">
        <v>53</v>
      </c>
      <c r="B26" s="1"/>
      <c r="C26" s="1"/>
      <c r="D26" s="1"/>
      <c r="E26" s="1"/>
      <c r="F26" s="1"/>
      <c r="G26" s="28">
        <f t="shared" ref="G26:AK26" si="6">IF($AM$16=0,"",G25/$AM$16)</f>
        <v>0.33333333333333331</v>
      </c>
      <c r="H26" s="28">
        <f t="shared" si="6"/>
        <v>0.75</v>
      </c>
      <c r="I26" s="28">
        <f t="shared" si="6"/>
        <v>0.83333333333333337</v>
      </c>
      <c r="J26" s="28">
        <f t="shared" si="6"/>
        <v>0.41666666666666669</v>
      </c>
      <c r="K26" s="28">
        <f t="shared" si="6"/>
        <v>0.75</v>
      </c>
      <c r="L26" s="28">
        <f t="shared" si="6"/>
        <v>0.41666666666666669</v>
      </c>
      <c r="M26" s="28">
        <f t="shared" si="6"/>
        <v>0.33333333333333331</v>
      </c>
      <c r="N26" s="28">
        <f t="shared" si="6"/>
        <v>0.16666666666666666</v>
      </c>
      <c r="O26" s="28">
        <f t="shared" si="6"/>
        <v>0.83333333333333337</v>
      </c>
      <c r="P26" s="28">
        <f t="shared" si="6"/>
        <v>0.75</v>
      </c>
      <c r="Q26" s="28">
        <f t="shared" si="6"/>
        <v>0.5</v>
      </c>
      <c r="R26" s="28">
        <f t="shared" si="6"/>
        <v>0.75</v>
      </c>
      <c r="S26" s="28">
        <f t="shared" si="6"/>
        <v>0.58333333333333337</v>
      </c>
      <c r="T26" s="28">
        <f t="shared" si="6"/>
        <v>0.25</v>
      </c>
      <c r="U26" s="28">
        <f t="shared" si="6"/>
        <v>0.16666666666666666</v>
      </c>
      <c r="V26" s="28">
        <f t="shared" si="6"/>
        <v>0.75</v>
      </c>
      <c r="W26" s="28">
        <f t="shared" si="6"/>
        <v>0.83333333333333337</v>
      </c>
      <c r="X26" s="28">
        <f t="shared" si="6"/>
        <v>0.41666666666666669</v>
      </c>
      <c r="Y26" s="28">
        <f t="shared" si="6"/>
        <v>0.91666666666666663</v>
      </c>
      <c r="Z26" s="28">
        <f t="shared" si="6"/>
        <v>0.58333333333333337</v>
      </c>
      <c r="AA26" s="28">
        <f t="shared" si="6"/>
        <v>0.33333333333333331</v>
      </c>
      <c r="AB26" s="28">
        <f t="shared" si="6"/>
        <v>0.25</v>
      </c>
      <c r="AC26" s="28">
        <f t="shared" si="6"/>
        <v>0.83333333333333337</v>
      </c>
      <c r="AD26" s="28">
        <f t="shared" si="6"/>
        <v>0.75</v>
      </c>
      <c r="AE26" s="28">
        <f t="shared" si="6"/>
        <v>0.5</v>
      </c>
      <c r="AF26" s="28">
        <f t="shared" si="6"/>
        <v>0.83333333333333337</v>
      </c>
      <c r="AG26" s="28">
        <f t="shared" si="6"/>
        <v>0.66666666666666663</v>
      </c>
      <c r="AH26" s="28">
        <f t="shared" si="6"/>
        <v>0.25</v>
      </c>
      <c r="AI26" s="28">
        <f t="shared" si="6"/>
        <v>0.25</v>
      </c>
      <c r="AJ26" s="28">
        <f t="shared" si="6"/>
        <v>0.75</v>
      </c>
      <c r="AK26" s="29">
        <f t="shared" si="6"/>
        <v>0.58333333333333337</v>
      </c>
    </row>
  </sheetData>
  <mergeCells count="24">
    <mergeCell ref="Q6:T6"/>
    <mergeCell ref="U6:AK6"/>
    <mergeCell ref="A25:F25"/>
    <mergeCell ref="A26:F26"/>
    <mergeCell ref="A5:C6"/>
    <mergeCell ref="D5:F6"/>
    <mergeCell ref="G5:I6"/>
    <mergeCell ref="J5:L6"/>
    <mergeCell ref="M5:O6"/>
    <mergeCell ref="A1:K2"/>
    <mergeCell ref="Q1:T1"/>
    <mergeCell ref="U1:AK4"/>
    <mergeCell ref="Q2:R2"/>
    <mergeCell ref="S2:T2"/>
    <mergeCell ref="A3:K3"/>
    <mergeCell ref="Q3:R3"/>
    <mergeCell ref="S3:T3"/>
    <mergeCell ref="A4:C4"/>
    <mergeCell ref="D4:F4"/>
    <mergeCell ref="G4:I4"/>
    <mergeCell ref="J4:L4"/>
    <mergeCell ref="M4:O4"/>
    <mergeCell ref="Q4:R4"/>
    <mergeCell ref="S4:T4"/>
  </mergeCells>
  <conditionalFormatting sqref="F10:F24">
    <cfRule type="dataBar" priority="2">
      <dataBar>
        <cfvo type="num" val="0"/>
        <cfvo type="num" val="1"/>
        <color rgb="FF121528"/>
      </dataBar>
      <extLst>
        <ext xmlns:x14="http://schemas.microsoft.com/office/spreadsheetml/2009/9/main" uri="{B025F937-C7B1-47D3-B67F-A62EFF666E3E}">
          <x14:id>{14EAFE6B-2DD8-4E55-A0A4-6A50E524DC31}</x14:id>
        </ext>
      </extLst>
    </cfRule>
  </conditionalFormatting>
  <conditionalFormatting sqref="G8:AK24">
    <cfRule type="expression" dxfId="3" priority="4">
      <formula>OR(G$9="S",G$9="D")</formula>
    </cfRule>
  </conditionalFormatting>
  <conditionalFormatting sqref="G8:AK26">
    <cfRule type="expression" dxfId="2" priority="5">
      <formula>G$8=""</formula>
    </cfRule>
    <cfRule type="expression" dxfId="1" priority="8">
      <formula>AND(G$8&lt;&gt;"",DATE($S$2,$AM$15,G$8)=TODAY())</formula>
    </cfRule>
  </conditionalFormatting>
  <conditionalFormatting sqref="G10:AK24">
    <cfRule type="expression" dxfId="0" priority="3">
      <formula>LOWER(G10)="x"</formula>
    </cfRule>
  </conditionalFormatting>
  <dataValidations count="4">
    <dataValidation type="whole" promptTitle="Año" prompt="Introduce un año entre 2020 y 2100." sqref="S2" xr:uid="{00000000-0002-0000-0000-000000000000}">
      <formula1>2020</formula1>
      <formula2>2100</formula2>
    </dataValidation>
    <dataValidation type="list" promptTitle="Mes" prompt="Selecciona un mes en español." sqref="S3" xr:uid="{00000000-0002-0000-0000-000001000000}">
      <formula1>$AM$2:$AM$13</formula1>
      <formula2>0</formula2>
    </dataValidation>
    <dataValidation type="whole" allowBlank="1" promptTitle="Meta mes" prompt="Escribe el objetivo mensual como número de días." sqref="C10:C24" xr:uid="{00000000-0002-0000-0000-000002000000}">
      <formula1>0</formula1>
      <formula2>31</formula2>
    </dataValidation>
    <dataValidation type="list" allowBlank="1" promptTitle="Marca diaria" prompt="Usa el desplegable o escribe x. Borra la celda para quitar la marca." sqref="G10:AK24" xr:uid="{00000000-0002-0000-0000-000003000000}">
      <formula1>"x"</formula1>
      <formula2>0</formula2>
    </dataValidation>
  </dataValidations>
  <pageMargins left="0.75" right="0.75" top="1" bottom="1" header="0.511811023622047" footer="0.511811023622047"/>
  <pageSetup fitToHeight="0" orientation="landscape" horizontalDpi="300" verticalDpi="300"/>
  <legacy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4EAFE6B-2DD8-4E55-A0A4-6A50E524DC31}">
            <x14:dataBar axisPosition="none">
              <x14:cfvo type="num">
                <xm:f>0</xm:f>
              </x14:cfvo>
              <x14:cfvo type="num">
                <xm:f>1</xm:f>
              </x14:cfvo>
              <x14:negativeFillColor rgb="FF121528"/>
            </x14:dataBar>
          </x14:cfRule>
          <xm:sqref>F10:F24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Panel mensual</vt:lpstr>
      <vt:lpstr>'Panel mensual'!Área_de_impresión</vt:lpstr>
      <vt:lpstr>'Panel mensual'!Títulos_a_imprimir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2026-03-10T06:52:01Z</dcterms:created>
  <dcterms:modified xsi:type="dcterms:W3CDTF">2026-03-10T07:27:33Z</dcterms:modified>
  <dc:language>en-US</dc:language>
</cp:coreProperties>
</file>