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DAFO\"/>
    </mc:Choice>
  </mc:AlternateContent>
  <xr:revisionPtr revIDLastSave="0" documentId="13_ncr:1_{AA13E674-9EA2-4B5F-B82C-5A04FB8B6A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F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3" i="1" l="1"/>
  <c r="E33" i="1"/>
  <c r="M32" i="1"/>
  <c r="E32" i="1"/>
  <c r="M31" i="1"/>
  <c r="E31" i="1"/>
  <c r="M30" i="1"/>
  <c r="E30" i="1"/>
  <c r="M29" i="1"/>
  <c r="E29" i="1"/>
  <c r="M28" i="1"/>
  <c r="E28" i="1"/>
  <c r="M27" i="1"/>
  <c r="E27" i="1"/>
  <c r="M26" i="1"/>
  <c r="E26" i="1"/>
  <c r="M19" i="1"/>
  <c r="E19" i="1"/>
  <c r="M18" i="1"/>
  <c r="E18" i="1"/>
  <c r="M17" i="1"/>
  <c r="E17" i="1"/>
  <c r="M16" i="1"/>
  <c r="E16" i="1"/>
  <c r="M15" i="1"/>
  <c r="E15" i="1"/>
  <c r="M14" i="1"/>
  <c r="E14" i="1"/>
  <c r="M13" i="1"/>
  <c r="E13" i="1"/>
  <c r="M12" i="1"/>
  <c r="E12" i="1"/>
  <c r="B59" i="1" l="1"/>
  <c r="I59" i="1"/>
  <c r="F58" i="1"/>
  <c r="I57" i="1"/>
  <c r="E20" i="1"/>
  <c r="E43" i="1" s="1"/>
  <c r="F59" i="1"/>
  <c r="B57" i="1"/>
  <c r="M20" i="1"/>
  <c r="E44" i="1" s="1"/>
  <c r="I60" i="1"/>
  <c r="I58" i="1"/>
  <c r="I52" i="1"/>
  <c r="B58" i="1"/>
  <c r="E34" i="1"/>
  <c r="B60" i="1"/>
  <c r="F60" i="1"/>
  <c r="F57" i="1"/>
  <c r="M34" i="1"/>
  <c r="E49" i="1" l="1"/>
  <c r="E46" i="1"/>
  <c r="E48" i="1"/>
  <c r="E45" i="1"/>
  <c r="I43" i="1" l="1"/>
  <c r="I47" i="1"/>
  <c r="I45" i="1"/>
  <c r="I4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1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Impacto: cuánto afecta este factor al éxito del proyecto. Escala 1-5.</t>
        </r>
      </text>
    </comment>
    <comment ref="D12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Probabilidad: qué tan probable es que ocurra o se mantenga. Escala 1-5.</t>
        </r>
      </text>
    </comment>
    <comment ref="E12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Prioridad = Impacto x Probabilidad. Te ayuda a ordenar qué atacar primero.</t>
        </r>
      </text>
    </comment>
  </commentList>
</comments>
</file>

<file path=xl/sharedStrings.xml><?xml version="1.0" encoding="utf-8"?>
<sst xmlns="http://schemas.openxmlformats.org/spreadsheetml/2006/main" count="146" uniqueCount="110">
  <si>
    <t>Ejemplo nuevo aplicado a un proyecto SEO y recurso descargable orientado a la keyword "plantilla dafo"</t>
  </si>
  <si>
    <t>Proyecto</t>
  </si>
  <si>
    <t>Keyword objetivo</t>
  </si>
  <si>
    <t>Tipo de activo</t>
  </si>
  <si>
    <t>Mercado</t>
  </si>
  <si>
    <t>Fecha</t>
  </si>
  <si>
    <t>Objetivo principal</t>
  </si>
  <si>
    <t>Lanzamiento de recurso descargable</t>
  </si>
  <si>
    <t>plantilla dafo</t>
  </si>
  <si>
    <t>Plantilla Excel + guía</t>
  </si>
  <si>
    <t>España y LATAM</t>
  </si>
  <si>
    <t>10/03/2026</t>
  </si>
  <si>
    <t>Captación orgánica y leads</t>
  </si>
  <si>
    <t>Uso: rellena cada factor, puntúa Impacto y Probabilidad del 1 al 5 y deja que la hoja priorice automáticamente. El ejemplo muestra cómo convertir un DAFO en decisiones concretas.</t>
  </si>
  <si>
    <t>Debilidades (-)</t>
  </si>
  <si>
    <t>Amenazas (-)</t>
  </si>
  <si>
    <t>Factores internos que frenan el proyecto</t>
  </si>
  <si>
    <t>Factores externos que pueden perjudicar el proyecto</t>
  </si>
  <si>
    <t>#</t>
  </si>
  <si>
    <t>Factor</t>
  </si>
  <si>
    <t>Impacto</t>
  </si>
  <si>
    <t>Probabilidad</t>
  </si>
  <si>
    <t>Prioridad</t>
  </si>
  <si>
    <t>Responsable</t>
  </si>
  <si>
    <t>Acción sugerida</t>
  </si>
  <si>
    <t>La intención de búsqueda mezcla plantillas, teoría y ejemplos</t>
  </si>
  <si>
    <t>SEO / Contenidos</t>
  </si>
  <si>
    <t>Crear una landing híbrida con descarga + explicación práctica</t>
  </si>
  <si>
    <t>SERP ocupada por universidades, consultoras y blogs consolidados</t>
  </si>
  <si>
    <t>SEO</t>
  </si>
  <si>
    <t>Atacar long tails y propuesta de valor descargable</t>
  </si>
  <si>
    <t>Competencia con recursos gratuitos ya posicionados</t>
  </si>
  <si>
    <t>Diferenciar con versión editable y casos de uso</t>
  </si>
  <si>
    <t>Cambios de algoritmo que favorezcan marcas con mayor E-E-A-T</t>
  </si>
  <si>
    <t>Reforzar autoría, ejemplos reales y actualización</t>
  </si>
  <si>
    <t>Ausencia de autoridad temática previa en estrategia empresarial</t>
  </si>
  <si>
    <t>Marca</t>
  </si>
  <si>
    <t>Publicar clúster de contenidos de apoyo</t>
  </si>
  <si>
    <t>Aparición de IA generativa que resuelva DAFO sin descargar archivos</t>
  </si>
  <si>
    <t>Producto</t>
  </si>
  <si>
    <t>Integrar versión asistida y prompts de apoyo</t>
  </si>
  <si>
    <t>La plantilla puede percibirse como demasiado genérica</t>
  </si>
  <si>
    <t>Añadir campos guiados y priorización automática</t>
  </si>
  <si>
    <t>Usuarios que prefieren Canva, Notion o Google Sheets frente a Excel</t>
  </si>
  <si>
    <t>Ofrecer exportes alternativos en una fase 2</t>
  </si>
  <si>
    <t>Dependencia de una buena UX para que el recurso se comparta</t>
  </si>
  <si>
    <t>UX</t>
  </si>
  <si>
    <t>Simplificar el flujo de descarga y uso</t>
  </si>
  <si>
    <t>Competidores que lancen plantillas visualmente más atractivas</t>
  </si>
  <si>
    <t>Diseño</t>
  </si>
  <si>
    <t>Renovar versión premium y previews</t>
  </si>
  <si>
    <t>Riesgo de baja conversión si la promesa no se entiende rápido</t>
  </si>
  <si>
    <t>Copy</t>
  </si>
  <si>
    <t>Mejorar titular, beneficios y vista previa</t>
  </si>
  <si>
    <t>Prioridad total</t>
  </si>
  <si>
    <t>Fortalezas (+)</t>
  </si>
  <si>
    <t>Oportunidades (+)</t>
  </si>
  <si>
    <t>Factores internos que impulsan la propuesta</t>
  </si>
  <si>
    <t>Factores externos aprovechables</t>
  </si>
  <si>
    <t>Keyword clara y muy alineada con un recurso descargable</t>
  </si>
  <si>
    <t>Potenciar el match entre intención y solución</t>
  </si>
  <si>
    <t>Crecimiento de búsquedas sobre plantillas editables y recursos prácticos</t>
  </si>
  <si>
    <t>Crear family de plantillas relacionadas</t>
  </si>
  <si>
    <t>Excel permite aportar valor real con fórmulas y priorización</t>
  </si>
  <si>
    <t>Destacar automatizaciones como ventaja competitiva</t>
  </si>
  <si>
    <t>Profesores y consultores necesitan materiales listos para usar</t>
  </si>
  <si>
    <t>Partnerships</t>
  </si>
  <si>
    <t>Ofrecer versión docente y uso en talleres</t>
  </si>
  <si>
    <t>La temática admite captación de leads con un activo útil</t>
  </si>
  <si>
    <t>Marketing</t>
  </si>
  <si>
    <t>Usar la descarga como punto de entrada al funnel</t>
  </si>
  <si>
    <t>Puede posicionarse en español en varios países con pocas adaptaciones</t>
  </si>
  <si>
    <t>Localizar copies y ejemplos por mercado</t>
  </si>
  <si>
    <t>Se puede crear contenido complementario para cluster SEO</t>
  </si>
  <si>
    <t>Contenidos</t>
  </si>
  <si>
    <t>Publicar guías sobre FODA, CAME y ejemplos</t>
  </si>
  <si>
    <t>Hay espacio para captar enlaces con recursos gratuitos de calidad</t>
  </si>
  <si>
    <t>Link building</t>
  </si>
  <si>
    <t>Promocionar en directorios y comunidades</t>
  </si>
  <si>
    <t>El recurso es fácil de actualizar y versionar</t>
  </si>
  <si>
    <t>Lanzar mejoras periódicas y recopilar feedback</t>
  </si>
  <si>
    <t>Se puede ampliar a pack de plantillas estratégicas</t>
  </si>
  <si>
    <t>Diseñar cross-sell con CAME, CANVAS y PESTEL</t>
  </si>
  <si>
    <t>Aplicable a negocios, estudiantes y consultores</t>
  </si>
  <si>
    <t>Segmentar mensajes por tipo de usuario</t>
  </si>
  <si>
    <t>La descarga facilita recoger feedback directo del usuario</t>
  </si>
  <si>
    <t>CRO</t>
  </si>
  <si>
    <t>Añadir encuesta corta tras la descarga</t>
  </si>
  <si>
    <t>Leyenda de prioridad: 1-8 = baja, 9-15 = media, 16-25 = alta. Consejo: rellena primero factores con impacto alto y luego define acciones realistas por responsable.</t>
  </si>
  <si>
    <t>Resumen automático</t>
  </si>
  <si>
    <t>Lectura estratégica</t>
  </si>
  <si>
    <t>Prioridad total debilidades</t>
  </si>
  <si>
    <t>Prioridad total amenazas</t>
  </si>
  <si>
    <t>Prioridad total fortalezas</t>
  </si>
  <si>
    <t>Prioridad total oportunidades</t>
  </si>
  <si>
    <t>Balance interno (Fortalezas - Debilidades)</t>
  </si>
  <si>
    <t>Balance externo (Oportunidades - Amenazas)</t>
  </si>
  <si>
    <t>Top prioridades detectadas automáticamente</t>
  </si>
  <si>
    <t>Bloque</t>
  </si>
  <si>
    <t>Factor crítico</t>
  </si>
  <si>
    <t>Acción recomendada</t>
  </si>
  <si>
    <t>Debilidad</t>
  </si>
  <si>
    <t>Amenaza</t>
  </si>
  <si>
    <t>Fortaleza</t>
  </si>
  <si>
    <t>Oportunidad</t>
  </si>
  <si>
    <t>Notas</t>
  </si>
  <si>
    <t>• Los números son orientativos: sirven para priorizar, no para sustituir el juicio estratégico.</t>
  </si>
  <si>
    <t>• Puedes duplicar la hoja para analizar otra keyword o un negocio distinto.</t>
  </si>
  <si>
    <t>• Las celdas amarillas y crema son editables; las grises y de color calculan o resumen.</t>
  </si>
  <si>
    <t>Plantilla DAFO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</si>
</sst>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i/>
      <sz val="10"/>
      <color rgb="FF404040"/>
      <name val="Calibri"/>
    </font>
    <font>
      <b/>
      <sz val="11"/>
      <color rgb="FFFFFFFF"/>
      <name val="Calibri"/>
    </font>
    <font>
      <sz val="11"/>
      <color rgb="FF0000FF"/>
      <name val="Calibri"/>
    </font>
    <font>
      <sz val="10"/>
      <color rgb="FF404040"/>
      <name val="Calibri"/>
    </font>
    <font>
      <i/>
      <sz val="9"/>
      <color rgb="FF404040"/>
      <name val="Calibri"/>
    </font>
    <font>
      <b/>
      <sz val="11"/>
      <name val="Calibri"/>
    </font>
    <font>
      <sz val="11"/>
      <color rgb="FF666666"/>
      <name val="Calibri"/>
    </font>
    <font>
      <sz val="11"/>
      <color rgb="FF000000"/>
      <name val="Calibri"/>
    </font>
    <font>
      <b/>
      <sz val="13"/>
      <color rgb="FFFFFFFF"/>
      <name val="Calibri"/>
    </font>
    <font>
      <b/>
      <sz val="11"/>
      <color rgb="FF000000"/>
      <name val="Calibri"/>
    </font>
    <font>
      <b/>
      <sz val="25"/>
      <color theme="0"/>
      <name val="Calibri"/>
      <family val="2"/>
    </font>
    <font>
      <sz val="25"/>
      <color theme="0"/>
      <name val="Calibri"/>
      <family val="2"/>
      <scheme val="minor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44546A"/>
      </patternFill>
    </fill>
    <fill>
      <patternFill patternType="solid">
        <fgColor rgb="FFFFF2CC"/>
      </patternFill>
    </fill>
    <fill>
      <patternFill patternType="solid">
        <fgColor rgb="FFC00000"/>
      </patternFill>
    </fill>
    <fill>
      <patternFill patternType="solid">
        <fgColor rgb="FFFDE9E7"/>
      </patternFill>
    </fill>
    <fill>
      <patternFill patternType="solid">
        <fgColor rgb="FFFFFDF5"/>
      </patternFill>
    </fill>
    <fill>
      <patternFill patternType="solid">
        <fgColor rgb="FFF2F2F2"/>
      </patternFill>
    </fill>
    <fill>
      <patternFill patternType="solid">
        <fgColor rgb="FFFFC000"/>
      </patternFill>
    </fill>
    <fill>
      <patternFill patternType="solid">
        <fgColor rgb="FF5B9BD5"/>
      </patternFill>
    </fill>
    <fill>
      <patternFill patternType="solid">
        <fgColor rgb="FFDDEBF7"/>
      </patternFill>
    </fill>
    <fill>
      <patternFill patternType="solid">
        <fgColor rgb="FF00B050"/>
      </patternFill>
    </fill>
    <fill>
      <patternFill patternType="solid">
        <fgColor rgb="FFE2F0D9"/>
      </patternFill>
    </fill>
    <fill>
      <patternFill patternType="solid">
        <fgColor rgb="FF7030A0"/>
      </patternFill>
    </fill>
    <fill>
      <patternFill patternType="solid">
        <fgColor rgb="FFEDEDED"/>
      </patternFill>
    </fill>
    <fill>
      <patternFill patternType="solid">
        <fgColor rgb="FFD9EAD3"/>
      </patternFill>
    </fill>
    <fill>
      <patternFill patternType="solid">
        <fgColor rgb="FF00B0F0"/>
      </patternFill>
    </fill>
    <fill>
      <patternFill patternType="solid">
        <fgColor rgb="FFEAF7FB"/>
      </patternFill>
    </fill>
    <fill>
      <patternFill patternType="solid">
        <fgColor rgb="FFD9E1F2"/>
      </patternFill>
    </fill>
    <fill>
      <patternFill patternType="solid">
        <fgColor rgb="FFF8F9FB"/>
      </patternFill>
    </fill>
    <fill>
      <patternFill patternType="solid">
        <fgColor rgb="FF00206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medium">
        <color rgb="FF7F7F7F"/>
      </top>
      <bottom style="medium">
        <color rgb="FF7F7F7F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6" fillId="5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6" borderId="2" xfId="0" applyFont="1" applyFill="1" applyBorder="1" applyAlignment="1">
      <alignment vertical="top" wrapText="1"/>
    </xf>
    <xf numFmtId="1" fontId="3" fillId="6" borderId="2" xfId="0" applyNumberFormat="1" applyFont="1" applyFill="1" applyBorder="1" applyAlignment="1">
      <alignment horizontal="center" vertical="center"/>
    </xf>
    <xf numFmtId="1" fontId="8" fillId="7" borderId="2" xfId="0" applyNumberFormat="1" applyFont="1" applyFill="1" applyBorder="1" applyAlignment="1">
      <alignment horizontal="center" vertical="center"/>
    </xf>
    <xf numFmtId="0" fontId="6" fillId="5" borderId="3" xfId="0" applyFont="1" applyFill="1" applyBorder="1"/>
    <xf numFmtId="0" fontId="0" fillId="5" borderId="3" xfId="0" applyFill="1" applyBorder="1"/>
    <xf numFmtId="0" fontId="6" fillId="3" borderId="3" xfId="0" applyFont="1" applyFill="1" applyBorder="1"/>
    <xf numFmtId="0" fontId="0" fillId="3" borderId="3" xfId="0" applyFill="1" applyBorder="1"/>
    <xf numFmtId="0" fontId="6" fillId="10" borderId="1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6" fillId="10" borderId="3" xfId="0" applyFont="1" applyFill="1" applyBorder="1"/>
    <xf numFmtId="0" fontId="0" fillId="10" borderId="3" xfId="0" applyFill="1" applyBorder="1"/>
    <xf numFmtId="0" fontId="6" fillId="12" borderId="3" xfId="0" applyFont="1" applyFill="1" applyBorder="1"/>
    <xf numFmtId="0" fontId="0" fillId="12" borderId="3" xfId="0" applyFill="1" applyBorder="1"/>
    <xf numFmtId="0" fontId="0" fillId="0" borderId="2" xfId="0" applyBorder="1"/>
    <xf numFmtId="1" fontId="10" fillId="15" borderId="2" xfId="0" applyNumberFormat="1" applyFont="1" applyFill="1" applyBorder="1" applyAlignment="1">
      <alignment horizontal="center"/>
    </xf>
    <xf numFmtId="0" fontId="6" fillId="18" borderId="2" xfId="0" applyFont="1" applyFill="1" applyBorder="1" applyAlignment="1">
      <alignment horizontal="left"/>
    </xf>
    <xf numFmtId="0" fontId="6" fillId="18" borderId="2" xfId="0" applyFont="1" applyFill="1" applyBorder="1" applyAlignment="1">
      <alignment horizontal="center"/>
    </xf>
    <xf numFmtId="0" fontId="6" fillId="0" borderId="2" xfId="0" applyFont="1" applyBorder="1"/>
    <xf numFmtId="0" fontId="0" fillId="3" borderId="2" xfId="0" applyFill="1" applyBorder="1" applyAlignment="1">
      <alignment horizontal="center"/>
    </xf>
    <xf numFmtId="0" fontId="0" fillId="19" borderId="2" xfId="0" applyFill="1" applyBorder="1" applyAlignment="1">
      <alignment wrapText="1"/>
    </xf>
    <xf numFmtId="0" fontId="6" fillId="0" borderId="2" xfId="0" applyFont="1" applyBorder="1"/>
    <xf numFmtId="0" fontId="0" fillId="0" borderId="2" xfId="0" applyBorder="1"/>
    <xf numFmtId="0" fontId="4" fillId="0" borderId="0" xfId="0" applyFont="1" applyAlignment="1">
      <alignment wrapText="1"/>
    </xf>
    <xf numFmtId="0" fontId="0" fillId="0" borderId="0" xfId="0"/>
    <xf numFmtId="0" fontId="6" fillId="5" borderId="0" xfId="0" applyFont="1" applyFill="1"/>
    <xf numFmtId="0" fontId="6" fillId="14" borderId="2" xfId="0" applyFont="1" applyFill="1" applyBorder="1" applyAlignment="1">
      <alignment horizontal="left"/>
    </xf>
    <xf numFmtId="0" fontId="0" fillId="17" borderId="2" xfId="0" applyFill="1" applyBorder="1" applyAlignment="1">
      <alignment vertical="center" wrapText="1"/>
    </xf>
    <xf numFmtId="0" fontId="3" fillId="3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6" fillId="18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wrapText="1"/>
    </xf>
    <xf numFmtId="0" fontId="9" fillId="2" borderId="2" xfId="0" applyFont="1" applyFill="1" applyBorder="1" applyAlignment="1">
      <alignment horizontal="center"/>
    </xf>
    <xf numFmtId="0" fontId="9" fillId="16" borderId="2" xfId="0" applyFont="1" applyFill="1" applyBorder="1" applyAlignment="1">
      <alignment horizontal="center"/>
    </xf>
    <xf numFmtId="0" fontId="6" fillId="10" borderId="0" xfId="0" applyFont="1" applyFill="1"/>
    <xf numFmtId="0" fontId="6" fillId="12" borderId="0" xfId="0" applyFont="1" applyFill="1"/>
    <xf numFmtId="0" fontId="6" fillId="3" borderId="0" xfId="0" applyFont="1" applyFill="1"/>
    <xf numFmtId="0" fontId="9" fillId="13" borderId="2" xfId="0" applyFont="1" applyFill="1" applyBorder="1" applyAlignment="1">
      <alignment horizontal="center"/>
    </xf>
    <xf numFmtId="0" fontId="11" fillId="20" borderId="0" xfId="0" applyFont="1" applyFill="1" applyAlignment="1">
      <alignment horizontal="center" vertical="center"/>
    </xf>
    <xf numFmtId="0" fontId="12" fillId="20" borderId="0" xfId="0" applyFont="1" applyFill="1"/>
    <xf numFmtId="0" fontId="4" fillId="21" borderId="0" xfId="0" applyFont="1" applyFill="1" applyAlignment="1">
      <alignment wrapText="1"/>
    </xf>
    <xf numFmtId="0" fontId="0" fillId="21" borderId="0" xfId="0" applyFill="1"/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  <dxf>
      <fill>
        <patternFill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1390650</xdr:colOff>
      <xdr:row>26</xdr:row>
      <xdr:rowOff>200025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D9472B66-9971-85CA-CA1F-D75D0B62AFC5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"/>
  <sheetViews>
    <sheetView showGridLines="0" tabSelected="1" zoomScale="80" zoomScaleNormal="80" workbookViewId="0">
      <selection activeCell="U16" sqref="U16"/>
    </sheetView>
  </sheetViews>
  <sheetFormatPr baseColWidth="10" defaultColWidth="9.140625" defaultRowHeight="15" x14ac:dyDescent="0.25"/>
  <cols>
    <col min="1" max="1" width="4" customWidth="1"/>
    <col min="2" max="2" width="28" customWidth="1"/>
    <col min="3" max="4" width="12" customWidth="1"/>
    <col min="5" max="5" width="11" customWidth="1"/>
    <col min="6" max="6" width="18" customWidth="1"/>
    <col min="7" max="7" width="30" customWidth="1"/>
    <col min="8" max="8" width="3" customWidth="1"/>
    <col min="9" max="9" width="4" customWidth="1"/>
    <col min="10" max="10" width="28" customWidth="1"/>
    <col min="11" max="12" width="12" customWidth="1"/>
    <col min="13" max="13" width="11" customWidth="1"/>
    <col min="14" max="14" width="18" customWidth="1"/>
    <col min="15" max="15" width="30" customWidth="1"/>
  </cols>
  <sheetData>
    <row r="1" spans="1:15" ht="30" customHeight="1" x14ac:dyDescent="0.5">
      <c r="A1" s="46" t="s">
        <v>109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15" x14ac:dyDescent="0.25">
      <c r="A2" s="38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1:15" x14ac:dyDescent="0.25">
      <c r="A4" s="36" t="s">
        <v>1</v>
      </c>
      <c r="B4" s="27"/>
      <c r="C4" s="36" t="s">
        <v>2</v>
      </c>
      <c r="D4" s="27"/>
      <c r="E4" s="36" t="s">
        <v>3</v>
      </c>
      <c r="F4" s="27"/>
      <c r="I4" s="36" t="s">
        <v>4</v>
      </c>
      <c r="J4" s="27"/>
      <c r="K4" s="36" t="s">
        <v>5</v>
      </c>
      <c r="L4" s="27"/>
      <c r="M4" s="36" t="s">
        <v>6</v>
      </c>
      <c r="N4" s="27"/>
      <c r="O4" s="27"/>
    </row>
    <row r="5" spans="1:15" x14ac:dyDescent="0.25">
      <c r="A5" s="31" t="s">
        <v>7</v>
      </c>
      <c r="B5" s="27"/>
      <c r="C5" s="31" t="s">
        <v>8</v>
      </c>
      <c r="D5" s="27"/>
      <c r="E5" s="31" t="s">
        <v>9</v>
      </c>
      <c r="F5" s="27"/>
      <c r="I5" s="31" t="s">
        <v>10</v>
      </c>
      <c r="J5" s="27"/>
      <c r="K5" s="31" t="s">
        <v>11</v>
      </c>
      <c r="L5" s="27"/>
      <c r="M5" s="31" t="s">
        <v>12</v>
      </c>
      <c r="N5" s="27"/>
      <c r="O5" s="27"/>
    </row>
    <row r="7" spans="1:15" ht="32.1" customHeight="1" x14ac:dyDescent="0.25">
      <c r="A7" s="48" t="s">
        <v>13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9" spans="1:15" ht="33.75" customHeight="1" x14ac:dyDescent="0.25">
      <c r="A9" s="50" t="s">
        <v>14</v>
      </c>
      <c r="B9" s="51"/>
      <c r="C9" s="51"/>
      <c r="D9" s="51"/>
      <c r="E9" s="51"/>
      <c r="F9" s="51"/>
      <c r="G9" s="51"/>
      <c r="H9" s="52"/>
      <c r="I9" s="53" t="s">
        <v>15</v>
      </c>
      <c r="J9" s="51"/>
      <c r="K9" s="51"/>
      <c r="L9" s="51"/>
      <c r="M9" s="51"/>
      <c r="N9" s="51"/>
      <c r="O9" s="51"/>
    </row>
    <row r="10" spans="1:15" x14ac:dyDescent="0.25">
      <c r="A10" s="35" t="s">
        <v>16</v>
      </c>
      <c r="B10" s="27"/>
      <c r="C10" s="27"/>
      <c r="D10" s="27"/>
      <c r="E10" s="27"/>
      <c r="F10" s="27"/>
      <c r="G10" s="27"/>
      <c r="I10" s="34" t="s">
        <v>17</v>
      </c>
      <c r="J10" s="27"/>
      <c r="K10" s="27"/>
      <c r="L10" s="27"/>
      <c r="M10" s="27"/>
      <c r="N10" s="27"/>
      <c r="O10" s="27"/>
    </row>
    <row r="11" spans="1:15" ht="30" x14ac:dyDescent="0.25">
      <c r="A11" s="1" t="s">
        <v>18</v>
      </c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  <c r="G11" s="1" t="s">
        <v>24</v>
      </c>
      <c r="I11" s="2" t="s">
        <v>18</v>
      </c>
      <c r="J11" s="2" t="s">
        <v>19</v>
      </c>
      <c r="K11" s="2" t="s">
        <v>20</v>
      </c>
      <c r="L11" s="2" t="s">
        <v>21</v>
      </c>
      <c r="M11" s="2" t="s">
        <v>22</v>
      </c>
      <c r="N11" s="2" t="s">
        <v>23</v>
      </c>
      <c r="O11" s="2" t="s">
        <v>24</v>
      </c>
    </row>
    <row r="12" spans="1:15" ht="33.950000000000003" customHeight="1" x14ac:dyDescent="0.25">
      <c r="A12" s="3">
        <v>1</v>
      </c>
      <c r="B12" s="4" t="s">
        <v>25</v>
      </c>
      <c r="C12" s="5">
        <v>5</v>
      </c>
      <c r="D12" s="5">
        <v>4</v>
      </c>
      <c r="E12" s="6">
        <f t="shared" ref="E12:E19" si="0">IF(OR(C12="",D12=""),"",C12*D12)</f>
        <v>20</v>
      </c>
      <c r="F12" s="4" t="s">
        <v>26</v>
      </c>
      <c r="G12" s="4" t="s">
        <v>27</v>
      </c>
      <c r="I12" s="3">
        <v>1</v>
      </c>
      <c r="J12" s="4" t="s">
        <v>28</v>
      </c>
      <c r="K12" s="5">
        <v>5</v>
      </c>
      <c r="L12" s="5">
        <v>4</v>
      </c>
      <c r="M12" s="6">
        <f t="shared" ref="M12:M19" si="1">IF(OR(K12="",L12=""),"",K12*L12)</f>
        <v>20</v>
      </c>
      <c r="N12" s="4" t="s">
        <v>29</v>
      </c>
      <c r="O12" s="4" t="s">
        <v>30</v>
      </c>
    </row>
    <row r="13" spans="1:15" ht="33.950000000000003" customHeight="1" x14ac:dyDescent="0.25">
      <c r="A13" s="3">
        <v>2</v>
      </c>
      <c r="B13" s="4" t="s">
        <v>31</v>
      </c>
      <c r="C13" s="5">
        <v>4</v>
      </c>
      <c r="D13" s="5">
        <v>4</v>
      </c>
      <c r="E13" s="6">
        <f t="shared" si="0"/>
        <v>16</v>
      </c>
      <c r="F13" s="4" t="s">
        <v>29</v>
      </c>
      <c r="G13" s="4" t="s">
        <v>32</v>
      </c>
      <c r="I13" s="3">
        <v>2</v>
      </c>
      <c r="J13" s="4" t="s">
        <v>33</v>
      </c>
      <c r="K13" s="5">
        <v>4</v>
      </c>
      <c r="L13" s="5">
        <v>3</v>
      </c>
      <c r="M13" s="6">
        <f t="shared" si="1"/>
        <v>12</v>
      </c>
      <c r="N13" s="4" t="s">
        <v>29</v>
      </c>
      <c r="O13" s="4" t="s">
        <v>34</v>
      </c>
    </row>
    <row r="14" spans="1:15" ht="33.950000000000003" customHeight="1" x14ac:dyDescent="0.25">
      <c r="A14" s="3">
        <v>3</v>
      </c>
      <c r="B14" s="4" t="s">
        <v>35</v>
      </c>
      <c r="C14" s="5">
        <v>4</v>
      </c>
      <c r="D14" s="5">
        <v>3</v>
      </c>
      <c r="E14" s="6">
        <f t="shared" si="0"/>
        <v>12</v>
      </c>
      <c r="F14" s="4" t="s">
        <v>36</v>
      </c>
      <c r="G14" s="4" t="s">
        <v>37</v>
      </c>
      <c r="I14" s="3">
        <v>3</v>
      </c>
      <c r="J14" s="4" t="s">
        <v>38</v>
      </c>
      <c r="K14" s="5">
        <v>4</v>
      </c>
      <c r="L14" s="5">
        <v>4</v>
      </c>
      <c r="M14" s="6">
        <f t="shared" si="1"/>
        <v>16</v>
      </c>
      <c r="N14" s="4" t="s">
        <v>39</v>
      </c>
      <c r="O14" s="4" t="s">
        <v>40</v>
      </c>
    </row>
    <row r="15" spans="1:15" ht="33.950000000000003" customHeight="1" x14ac:dyDescent="0.25">
      <c r="A15" s="3">
        <v>4</v>
      </c>
      <c r="B15" s="4" t="s">
        <v>41</v>
      </c>
      <c r="C15" s="5">
        <v>3</v>
      </c>
      <c r="D15" s="5">
        <v>4</v>
      </c>
      <c r="E15" s="6">
        <f t="shared" si="0"/>
        <v>12</v>
      </c>
      <c r="F15" s="4" t="s">
        <v>39</v>
      </c>
      <c r="G15" s="4" t="s">
        <v>42</v>
      </c>
      <c r="I15" s="3">
        <v>4</v>
      </c>
      <c r="J15" s="4" t="s">
        <v>43</v>
      </c>
      <c r="K15" s="5">
        <v>3</v>
      </c>
      <c r="L15" s="5">
        <v>4</v>
      </c>
      <c r="M15" s="6">
        <f t="shared" si="1"/>
        <v>12</v>
      </c>
      <c r="N15" s="4" t="s">
        <v>39</v>
      </c>
      <c r="O15" s="4" t="s">
        <v>44</v>
      </c>
    </row>
    <row r="16" spans="1:15" ht="33.950000000000003" customHeight="1" x14ac:dyDescent="0.25">
      <c r="A16" s="3">
        <v>5</v>
      </c>
      <c r="B16" s="4" t="s">
        <v>45</v>
      </c>
      <c r="C16" s="5">
        <v>3</v>
      </c>
      <c r="D16" s="5">
        <v>3</v>
      </c>
      <c r="E16" s="6">
        <f t="shared" si="0"/>
        <v>9</v>
      </c>
      <c r="F16" s="4" t="s">
        <v>46</v>
      </c>
      <c r="G16" s="4" t="s">
        <v>47</v>
      </c>
      <c r="I16" s="3">
        <v>5</v>
      </c>
      <c r="J16" s="4" t="s">
        <v>48</v>
      </c>
      <c r="K16" s="5">
        <v>3</v>
      </c>
      <c r="L16" s="5">
        <v>3</v>
      </c>
      <c r="M16" s="6">
        <f t="shared" si="1"/>
        <v>9</v>
      </c>
      <c r="N16" s="4" t="s">
        <v>49</v>
      </c>
      <c r="O16" s="4" t="s">
        <v>50</v>
      </c>
    </row>
    <row r="17" spans="1:15" ht="33.950000000000003" customHeight="1" x14ac:dyDescent="0.25">
      <c r="A17" s="3">
        <v>6</v>
      </c>
      <c r="B17" s="4" t="s">
        <v>51</v>
      </c>
      <c r="C17" s="5">
        <v>4</v>
      </c>
      <c r="D17" s="5">
        <v>3</v>
      </c>
      <c r="E17" s="6">
        <f t="shared" si="0"/>
        <v>12</v>
      </c>
      <c r="F17" s="4" t="s">
        <v>52</v>
      </c>
      <c r="G17" s="4" t="s">
        <v>53</v>
      </c>
      <c r="I17" s="3">
        <v>6</v>
      </c>
      <c r="J17" s="4"/>
      <c r="K17" s="5"/>
      <c r="L17" s="5"/>
      <c r="M17" s="6" t="str">
        <f t="shared" si="1"/>
        <v/>
      </c>
      <c r="N17" s="4"/>
      <c r="O17" s="4"/>
    </row>
    <row r="18" spans="1:15" ht="33.950000000000003" customHeight="1" x14ac:dyDescent="0.25">
      <c r="A18" s="3">
        <v>9</v>
      </c>
      <c r="B18" s="4"/>
      <c r="C18" s="5"/>
      <c r="D18" s="5"/>
      <c r="E18" s="6" t="str">
        <f t="shared" si="0"/>
        <v/>
      </c>
      <c r="F18" s="4"/>
      <c r="G18" s="4"/>
      <c r="I18" s="3">
        <v>9</v>
      </c>
      <c r="J18" s="4"/>
      <c r="K18" s="5"/>
      <c r="L18" s="5"/>
      <c r="M18" s="6" t="str">
        <f t="shared" si="1"/>
        <v/>
      </c>
      <c r="N18" s="4"/>
      <c r="O18" s="4"/>
    </row>
    <row r="19" spans="1:15" ht="33.950000000000003" customHeight="1" x14ac:dyDescent="0.25">
      <c r="A19" s="3">
        <v>10</v>
      </c>
      <c r="B19" s="4"/>
      <c r="C19" s="5"/>
      <c r="D19" s="5"/>
      <c r="E19" s="6" t="str">
        <f t="shared" si="0"/>
        <v/>
      </c>
      <c r="F19" s="4"/>
      <c r="G19" s="4"/>
      <c r="I19" s="3">
        <v>10</v>
      </c>
      <c r="J19" s="4"/>
      <c r="K19" s="5"/>
      <c r="L19" s="5"/>
      <c r="M19" s="6" t="str">
        <f t="shared" si="1"/>
        <v/>
      </c>
      <c r="N19" s="4"/>
      <c r="O19" s="4"/>
    </row>
    <row r="20" spans="1:15" x14ac:dyDescent="0.25">
      <c r="A20" s="28" t="s">
        <v>54</v>
      </c>
      <c r="B20" s="27"/>
      <c r="C20" s="27"/>
      <c r="D20" s="27"/>
      <c r="E20" s="7">
        <f>SUM(E12:E19)</f>
        <v>81</v>
      </c>
      <c r="F20" s="8"/>
      <c r="G20" s="8"/>
      <c r="I20" s="44" t="s">
        <v>54</v>
      </c>
      <c r="J20" s="27"/>
      <c r="K20" s="27"/>
      <c r="L20" s="27"/>
      <c r="M20" s="9">
        <f>SUM(M12:M19)</f>
        <v>69</v>
      </c>
      <c r="N20" s="10"/>
      <c r="O20" s="10"/>
    </row>
    <row r="23" spans="1:15" ht="33.75" customHeight="1" x14ac:dyDescent="0.25">
      <c r="A23" s="54" t="s">
        <v>55</v>
      </c>
      <c r="B23" s="51"/>
      <c r="C23" s="51"/>
      <c r="D23" s="51"/>
      <c r="E23" s="51"/>
      <c r="F23" s="51"/>
      <c r="G23" s="51"/>
      <c r="H23" s="52"/>
      <c r="I23" s="55" t="s">
        <v>56</v>
      </c>
      <c r="J23" s="51"/>
      <c r="K23" s="51"/>
      <c r="L23" s="51"/>
      <c r="M23" s="51"/>
      <c r="N23" s="51"/>
      <c r="O23" s="51"/>
    </row>
    <row r="24" spans="1:15" x14ac:dyDescent="0.25">
      <c r="A24" s="33" t="s">
        <v>57</v>
      </c>
      <c r="B24" s="27"/>
      <c r="C24" s="27"/>
      <c r="D24" s="27"/>
      <c r="E24" s="27"/>
      <c r="F24" s="27"/>
      <c r="G24" s="27"/>
      <c r="I24" s="32" t="s">
        <v>58</v>
      </c>
      <c r="J24" s="27"/>
      <c r="K24" s="27"/>
      <c r="L24" s="27"/>
      <c r="M24" s="27"/>
      <c r="N24" s="27"/>
      <c r="O24" s="27"/>
    </row>
    <row r="25" spans="1:15" ht="30" x14ac:dyDescent="0.25">
      <c r="A25" s="11" t="s">
        <v>18</v>
      </c>
      <c r="B25" s="11" t="s">
        <v>19</v>
      </c>
      <c r="C25" s="11" t="s">
        <v>20</v>
      </c>
      <c r="D25" s="11" t="s">
        <v>21</v>
      </c>
      <c r="E25" s="11" t="s">
        <v>22</v>
      </c>
      <c r="F25" s="11" t="s">
        <v>23</v>
      </c>
      <c r="G25" s="11" t="s">
        <v>24</v>
      </c>
      <c r="I25" s="12" t="s">
        <v>18</v>
      </c>
      <c r="J25" s="12" t="s">
        <v>19</v>
      </c>
      <c r="K25" s="12" t="s">
        <v>20</v>
      </c>
      <c r="L25" s="12" t="s">
        <v>21</v>
      </c>
      <c r="M25" s="12" t="s">
        <v>22</v>
      </c>
      <c r="N25" s="12" t="s">
        <v>23</v>
      </c>
      <c r="O25" s="12" t="s">
        <v>24</v>
      </c>
    </row>
    <row r="26" spans="1:15" ht="33.950000000000003" customHeight="1" x14ac:dyDescent="0.25">
      <c r="A26" s="3">
        <v>1</v>
      </c>
      <c r="B26" s="4" t="s">
        <v>59</v>
      </c>
      <c r="C26" s="5">
        <v>5</v>
      </c>
      <c r="D26" s="5">
        <v>5</v>
      </c>
      <c r="E26" s="6">
        <f t="shared" ref="E26:E33" si="2">IF(OR(C26="",D26=""),"",C26*D26)</f>
        <v>25</v>
      </c>
      <c r="F26" s="4" t="s">
        <v>29</v>
      </c>
      <c r="G26" s="4" t="s">
        <v>60</v>
      </c>
      <c r="I26" s="3">
        <v>1</v>
      </c>
      <c r="J26" s="4" t="s">
        <v>61</v>
      </c>
      <c r="K26" s="5">
        <v>5</v>
      </c>
      <c r="L26" s="5">
        <v>4</v>
      </c>
      <c r="M26" s="6">
        <f t="shared" ref="M26:M33" si="3">IF(OR(K26="",L26=""),"",K26*L26)</f>
        <v>20</v>
      </c>
      <c r="N26" s="4" t="s">
        <v>29</v>
      </c>
      <c r="O26" s="4" t="s">
        <v>62</v>
      </c>
    </row>
    <row r="27" spans="1:15" ht="33.950000000000003" customHeight="1" x14ac:dyDescent="0.25">
      <c r="A27" s="3">
        <v>2</v>
      </c>
      <c r="B27" s="4" t="s">
        <v>63</v>
      </c>
      <c r="C27" s="5">
        <v>5</v>
      </c>
      <c r="D27" s="5">
        <v>4</v>
      </c>
      <c r="E27" s="6">
        <f t="shared" si="2"/>
        <v>20</v>
      </c>
      <c r="F27" s="4" t="s">
        <v>39</v>
      </c>
      <c r="G27" s="4" t="s">
        <v>64</v>
      </c>
      <c r="I27" s="3">
        <v>2</v>
      </c>
      <c r="J27" s="4" t="s">
        <v>65</v>
      </c>
      <c r="K27" s="5">
        <v>4</v>
      </c>
      <c r="L27" s="5">
        <v>4</v>
      </c>
      <c r="M27" s="6">
        <f t="shared" si="3"/>
        <v>16</v>
      </c>
      <c r="N27" s="4" t="s">
        <v>66</v>
      </c>
      <c r="O27" s="4" t="s">
        <v>67</v>
      </c>
    </row>
    <row r="28" spans="1:15" ht="33.950000000000003" customHeight="1" x14ac:dyDescent="0.25">
      <c r="A28" s="3">
        <v>3</v>
      </c>
      <c r="B28" s="4" t="s">
        <v>68</v>
      </c>
      <c r="C28" s="5">
        <v>4</v>
      </c>
      <c r="D28" s="5">
        <v>5</v>
      </c>
      <c r="E28" s="6">
        <f t="shared" si="2"/>
        <v>20</v>
      </c>
      <c r="F28" s="4" t="s">
        <v>69</v>
      </c>
      <c r="G28" s="4" t="s">
        <v>70</v>
      </c>
      <c r="I28" s="3">
        <v>3</v>
      </c>
      <c r="J28" s="4" t="s">
        <v>71</v>
      </c>
      <c r="K28" s="5">
        <v>4</v>
      </c>
      <c r="L28" s="5">
        <v>4</v>
      </c>
      <c r="M28" s="6">
        <f t="shared" si="3"/>
        <v>16</v>
      </c>
      <c r="N28" s="4" t="s">
        <v>29</v>
      </c>
      <c r="O28" s="4" t="s">
        <v>72</v>
      </c>
    </row>
    <row r="29" spans="1:15" ht="33.950000000000003" customHeight="1" x14ac:dyDescent="0.25">
      <c r="A29" s="3">
        <v>4</v>
      </c>
      <c r="B29" s="4" t="s">
        <v>73</v>
      </c>
      <c r="C29" s="5">
        <v>4</v>
      </c>
      <c r="D29" s="5">
        <v>4</v>
      </c>
      <c r="E29" s="6">
        <f t="shared" si="2"/>
        <v>16</v>
      </c>
      <c r="F29" s="4" t="s">
        <v>74</v>
      </c>
      <c r="G29" s="4" t="s">
        <v>75</v>
      </c>
      <c r="I29" s="3">
        <v>4</v>
      </c>
      <c r="J29" s="4" t="s">
        <v>76</v>
      </c>
      <c r="K29" s="5">
        <v>4</v>
      </c>
      <c r="L29" s="5">
        <v>3</v>
      </c>
      <c r="M29" s="6">
        <f t="shared" si="3"/>
        <v>12</v>
      </c>
      <c r="N29" s="4" t="s">
        <v>77</v>
      </c>
      <c r="O29" s="4" t="s">
        <v>78</v>
      </c>
    </row>
    <row r="30" spans="1:15" ht="33.950000000000003" customHeight="1" x14ac:dyDescent="0.25">
      <c r="A30" s="3">
        <v>5</v>
      </c>
      <c r="B30" s="4" t="s">
        <v>79</v>
      </c>
      <c r="C30" s="5">
        <v>3</v>
      </c>
      <c r="D30" s="5">
        <v>4</v>
      </c>
      <c r="E30" s="6">
        <f t="shared" si="2"/>
        <v>12</v>
      </c>
      <c r="F30" s="4" t="s">
        <v>39</v>
      </c>
      <c r="G30" s="4" t="s">
        <v>80</v>
      </c>
      <c r="I30" s="3">
        <v>5</v>
      </c>
      <c r="J30" s="4" t="s">
        <v>81</v>
      </c>
      <c r="K30" s="5">
        <v>4</v>
      </c>
      <c r="L30" s="5">
        <v>5</v>
      </c>
      <c r="M30" s="6">
        <f t="shared" si="3"/>
        <v>20</v>
      </c>
      <c r="N30" s="4" t="s">
        <v>39</v>
      </c>
      <c r="O30" s="4" t="s">
        <v>82</v>
      </c>
    </row>
    <row r="31" spans="1:15" ht="33.950000000000003" customHeight="1" x14ac:dyDescent="0.25">
      <c r="A31" s="3">
        <v>6</v>
      </c>
      <c r="B31" s="4" t="s">
        <v>83</v>
      </c>
      <c r="C31" s="5">
        <v>4</v>
      </c>
      <c r="D31" s="5">
        <v>4</v>
      </c>
      <c r="E31" s="6">
        <f t="shared" si="2"/>
        <v>16</v>
      </c>
      <c r="F31" s="4" t="s">
        <v>4</v>
      </c>
      <c r="G31" s="4" t="s">
        <v>84</v>
      </c>
      <c r="I31" s="3">
        <v>6</v>
      </c>
      <c r="J31" s="4" t="s">
        <v>85</v>
      </c>
      <c r="K31" s="5">
        <v>3</v>
      </c>
      <c r="L31" s="5">
        <v>4</v>
      </c>
      <c r="M31" s="6">
        <f t="shared" si="3"/>
        <v>12</v>
      </c>
      <c r="N31" s="4" t="s">
        <v>86</v>
      </c>
      <c r="O31" s="4" t="s">
        <v>87</v>
      </c>
    </row>
    <row r="32" spans="1:15" ht="33.950000000000003" customHeight="1" x14ac:dyDescent="0.25">
      <c r="A32" s="3">
        <v>9</v>
      </c>
      <c r="B32" s="4"/>
      <c r="C32" s="5"/>
      <c r="D32" s="5"/>
      <c r="E32" s="6" t="str">
        <f t="shared" si="2"/>
        <v/>
      </c>
      <c r="F32" s="4"/>
      <c r="G32" s="4"/>
      <c r="I32" s="3">
        <v>9</v>
      </c>
      <c r="J32" s="4"/>
      <c r="K32" s="5"/>
      <c r="L32" s="5"/>
      <c r="M32" s="6" t="str">
        <f t="shared" si="3"/>
        <v/>
      </c>
      <c r="N32" s="4"/>
      <c r="O32" s="4"/>
    </row>
    <row r="33" spans="1:15" ht="33.950000000000003" customHeight="1" x14ac:dyDescent="0.25">
      <c r="A33" s="3">
        <v>10</v>
      </c>
      <c r="B33" s="4"/>
      <c r="C33" s="5"/>
      <c r="D33" s="5"/>
      <c r="E33" s="6" t="str">
        <f t="shared" si="2"/>
        <v/>
      </c>
      <c r="F33" s="4"/>
      <c r="G33" s="4"/>
      <c r="I33" s="3">
        <v>10</v>
      </c>
      <c r="J33" s="4"/>
      <c r="K33" s="5"/>
      <c r="L33" s="5"/>
      <c r="M33" s="6" t="str">
        <f t="shared" si="3"/>
        <v/>
      </c>
      <c r="N33" s="4"/>
      <c r="O33" s="4"/>
    </row>
    <row r="34" spans="1:15" x14ac:dyDescent="0.25">
      <c r="A34" s="42" t="s">
        <v>54</v>
      </c>
      <c r="B34" s="27"/>
      <c r="C34" s="27"/>
      <c r="D34" s="27"/>
      <c r="E34" s="13">
        <f>SUM(E26:E33)</f>
        <v>109</v>
      </c>
      <c r="F34" s="14"/>
      <c r="G34" s="14"/>
      <c r="I34" s="43" t="s">
        <v>54</v>
      </c>
      <c r="J34" s="27"/>
      <c r="K34" s="27"/>
      <c r="L34" s="27"/>
      <c r="M34" s="15">
        <f>SUM(M26:M33)</f>
        <v>96</v>
      </c>
      <c r="N34" s="16"/>
      <c r="O34" s="16"/>
    </row>
    <row r="40" spans="1:15" ht="32.1" customHeight="1" x14ac:dyDescent="0.25">
      <c r="A40" s="26" t="s">
        <v>88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</row>
    <row r="42" spans="1:15" ht="17.25" x14ac:dyDescent="0.3">
      <c r="A42" s="45" t="s">
        <v>89</v>
      </c>
      <c r="B42" s="25"/>
      <c r="C42" s="25"/>
      <c r="D42" s="25"/>
      <c r="E42" s="25"/>
      <c r="F42" s="25"/>
      <c r="I42" s="41" t="s">
        <v>90</v>
      </c>
      <c r="J42" s="25"/>
      <c r="K42" s="25"/>
      <c r="L42" s="25"/>
      <c r="M42" s="25"/>
      <c r="N42" s="25"/>
      <c r="O42" s="25"/>
    </row>
    <row r="43" spans="1:15" x14ac:dyDescent="0.25">
      <c r="A43" s="29" t="s">
        <v>91</v>
      </c>
      <c r="B43" s="29"/>
      <c r="C43" s="29"/>
      <c r="D43" s="29"/>
      <c r="E43" s="18">
        <f>E20</f>
        <v>81</v>
      </c>
      <c r="F43" s="17"/>
      <c r="I43" s="30" t="str">
        <f>IF(AND(E48&gt;0,E49&gt;0),"Posición ofensiva: conviene acelerar el lanzamiento y escalar el activo porque el contexto acompaña.","")</f>
        <v>Posición ofensiva: conviene acelerar el lanzamiento y escalar el activo porque el contexto acompaña.</v>
      </c>
      <c r="J43" s="25"/>
      <c r="K43" s="25"/>
      <c r="L43" s="25"/>
      <c r="M43" s="25"/>
      <c r="N43" s="25"/>
      <c r="O43" s="25"/>
    </row>
    <row r="44" spans="1:15" x14ac:dyDescent="0.25">
      <c r="A44" s="29" t="s">
        <v>92</v>
      </c>
      <c r="B44" s="29"/>
      <c r="C44" s="29"/>
      <c r="D44" s="29"/>
      <c r="E44" s="18">
        <f>M20</f>
        <v>69</v>
      </c>
      <c r="F44" s="17"/>
      <c r="I44" s="25"/>
      <c r="J44" s="25"/>
      <c r="K44" s="25"/>
      <c r="L44" s="25"/>
      <c r="M44" s="25"/>
      <c r="N44" s="25"/>
      <c r="O44" s="25"/>
    </row>
    <row r="45" spans="1:15" x14ac:dyDescent="0.25">
      <c r="A45" s="29" t="s">
        <v>93</v>
      </c>
      <c r="B45" s="29"/>
      <c r="C45" s="29"/>
      <c r="D45" s="29"/>
      <c r="E45" s="18">
        <f>E34</f>
        <v>109</v>
      </c>
      <c r="F45" s="17"/>
      <c r="I45" s="30" t="str">
        <f>IF(AND(E48&lt;0,E49&gt;0),"Posición de reorientación: hay mercado, pero primero hay que corregir carencias internas.","")</f>
        <v/>
      </c>
      <c r="J45" s="25"/>
      <c r="K45" s="25"/>
      <c r="L45" s="25"/>
      <c r="M45" s="25"/>
      <c r="N45" s="25"/>
      <c r="O45" s="25"/>
    </row>
    <row r="46" spans="1:15" x14ac:dyDescent="0.25">
      <c r="A46" s="29" t="s">
        <v>94</v>
      </c>
      <c r="B46" s="29"/>
      <c r="C46" s="29"/>
      <c r="D46" s="29"/>
      <c r="E46" s="18">
        <f>M34</f>
        <v>96</v>
      </c>
      <c r="F46" s="17"/>
      <c r="I46" s="25"/>
      <c r="J46" s="25"/>
      <c r="K46" s="25"/>
      <c r="L46" s="25"/>
      <c r="M46" s="25"/>
      <c r="N46" s="25"/>
      <c r="O46" s="25"/>
    </row>
    <row r="47" spans="1:15" x14ac:dyDescent="0.25">
      <c r="A47" s="17"/>
      <c r="B47" s="17"/>
      <c r="C47" s="17"/>
      <c r="D47" s="17"/>
      <c r="E47" s="17"/>
      <c r="F47" s="17"/>
      <c r="I47" s="30" t="str">
        <f>IF(AND(E48&gt;0,E49&lt;0),"Posición defensiva: el proyecto tiene base, pero el entorno exige protegerse y diferenciarse.","")</f>
        <v/>
      </c>
      <c r="J47" s="25"/>
      <c r="K47" s="25"/>
      <c r="L47" s="25"/>
      <c r="M47" s="25"/>
      <c r="N47" s="25"/>
      <c r="O47" s="25"/>
    </row>
    <row r="48" spans="1:15" x14ac:dyDescent="0.25">
      <c r="A48" s="29" t="s">
        <v>95</v>
      </c>
      <c r="B48" s="29"/>
      <c r="C48" s="29"/>
      <c r="D48" s="29"/>
      <c r="E48" s="18">
        <f>E34-E20</f>
        <v>28</v>
      </c>
      <c r="F48" s="17"/>
      <c r="I48" s="25"/>
      <c r="J48" s="25"/>
      <c r="K48" s="25"/>
      <c r="L48" s="25"/>
      <c r="M48" s="25"/>
      <c r="N48" s="25"/>
      <c r="O48" s="25"/>
    </row>
    <row r="49" spans="1:15" x14ac:dyDescent="0.25">
      <c r="A49" s="29" t="s">
        <v>96</v>
      </c>
      <c r="B49" s="29"/>
      <c r="C49" s="29"/>
      <c r="D49" s="29"/>
      <c r="E49" s="18">
        <f>M34-M20</f>
        <v>27</v>
      </c>
      <c r="F49" s="17"/>
      <c r="I49" s="30" t="str">
        <f>IF(AND(E48&lt;0,E49&lt;0),"Posición crítica: antes de escalar, conviene replantear propuesta, foco y distribución.","")</f>
        <v/>
      </c>
      <c r="J49" s="25"/>
      <c r="K49" s="25"/>
      <c r="L49" s="25"/>
      <c r="M49" s="25"/>
      <c r="N49" s="25"/>
      <c r="O49" s="25"/>
    </row>
    <row r="50" spans="1:15" x14ac:dyDescent="0.25">
      <c r="I50" s="25"/>
      <c r="J50" s="25"/>
      <c r="K50" s="25"/>
      <c r="L50" s="25"/>
      <c r="M50" s="25"/>
      <c r="N50" s="25"/>
      <c r="O50" s="25"/>
    </row>
    <row r="51" spans="1:15" x14ac:dyDescent="0.25">
      <c r="I51" s="17"/>
      <c r="J51" s="17"/>
      <c r="K51" s="17"/>
      <c r="L51" s="17"/>
      <c r="M51" s="17"/>
      <c r="N51" s="17"/>
      <c r="O51" s="17"/>
    </row>
    <row r="52" spans="1:15" x14ac:dyDescent="0.25">
      <c r="I52" s="30" t="str">
        <f>IF(MAX(E12:E19)&gt;=MAX(M12:M19),"Prioridad inmediata sugerida: resolver la debilidad más crítica.","Prioridad inmediata sugerida: preparar respuesta frente a la amenaza más crítica.")</f>
        <v>Prioridad inmediata sugerida: resolver la debilidad más crítica.</v>
      </c>
      <c r="J52" s="25"/>
      <c r="K52" s="25"/>
      <c r="L52" s="25"/>
      <c r="M52" s="25"/>
      <c r="N52" s="25"/>
      <c r="O52" s="25"/>
    </row>
    <row r="53" spans="1:15" x14ac:dyDescent="0.25">
      <c r="I53" s="25"/>
      <c r="J53" s="25"/>
      <c r="K53" s="25"/>
      <c r="L53" s="25"/>
      <c r="M53" s="25"/>
      <c r="N53" s="25"/>
      <c r="O53" s="25"/>
    </row>
    <row r="55" spans="1:15" ht="17.25" x14ac:dyDescent="0.3">
      <c r="A55" s="40" t="s">
        <v>97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</row>
    <row r="56" spans="1:15" x14ac:dyDescent="0.25">
      <c r="A56" s="19" t="s">
        <v>98</v>
      </c>
      <c r="B56" s="37" t="s">
        <v>99</v>
      </c>
      <c r="C56" s="37"/>
      <c r="D56" s="37"/>
      <c r="E56" s="37"/>
      <c r="F56" s="20" t="s">
        <v>22</v>
      </c>
      <c r="G56" s="17"/>
      <c r="H56" s="17"/>
      <c r="I56" s="37" t="s">
        <v>100</v>
      </c>
      <c r="J56" s="37"/>
      <c r="K56" s="37"/>
      <c r="L56" s="37"/>
      <c r="M56" s="37"/>
      <c r="N56" s="37"/>
      <c r="O56" s="37"/>
    </row>
    <row r="57" spans="1:15" ht="33.950000000000003" customHeight="1" x14ac:dyDescent="0.25">
      <c r="A57" s="21" t="s">
        <v>101</v>
      </c>
      <c r="B57" s="23" t="str">
        <f>INDEX(B12:B19,MATCH(MAX(E12:E19),E12:E19,0))</f>
        <v>La intención de búsqueda mezcla plantillas, teoría y ejemplos</v>
      </c>
      <c r="C57" s="23"/>
      <c r="D57" s="23"/>
      <c r="E57" s="23"/>
      <c r="F57" s="22">
        <f>MAX(E12:E19)</f>
        <v>20</v>
      </c>
      <c r="G57" s="17"/>
      <c r="H57" s="17"/>
      <c r="I57" s="23" t="str">
        <f>INDEX(G12:G19,MATCH(MAX(E12:E19),E12:E19,0))</f>
        <v>Crear una landing híbrida con descarga + explicación práctica</v>
      </c>
      <c r="J57" s="23"/>
      <c r="K57" s="23"/>
      <c r="L57" s="23"/>
      <c r="M57" s="23"/>
      <c r="N57" s="23"/>
      <c r="O57" s="23"/>
    </row>
    <row r="58" spans="1:15" ht="33.950000000000003" customHeight="1" x14ac:dyDescent="0.25">
      <c r="A58" s="21" t="s">
        <v>102</v>
      </c>
      <c r="B58" s="23" t="str">
        <f>INDEX(J12:J19,MATCH(MAX(M12:M19),M12:M19,0))</f>
        <v>SERP ocupada por universidades, consultoras y blogs consolidados</v>
      </c>
      <c r="C58" s="23"/>
      <c r="D58" s="23"/>
      <c r="E58" s="23"/>
      <c r="F58" s="22">
        <f>MAX(M12:M19)</f>
        <v>20</v>
      </c>
      <c r="G58" s="17"/>
      <c r="H58" s="17"/>
      <c r="I58" s="23" t="str">
        <f>INDEX(O12:O19,MATCH(MAX(M12:M19),M12:M19,0))</f>
        <v>Atacar long tails y propuesta de valor descargable</v>
      </c>
      <c r="J58" s="23"/>
      <c r="K58" s="23"/>
      <c r="L58" s="23"/>
      <c r="M58" s="23"/>
      <c r="N58" s="23"/>
      <c r="O58" s="23"/>
    </row>
    <row r="59" spans="1:15" ht="33.950000000000003" customHeight="1" x14ac:dyDescent="0.25">
      <c r="A59" s="21" t="s">
        <v>103</v>
      </c>
      <c r="B59" s="23" t="str">
        <f>INDEX(B26:B33,MATCH(MAX(E26:E33),E26:E33,0))</f>
        <v>Keyword clara y muy alineada con un recurso descargable</v>
      </c>
      <c r="C59" s="23"/>
      <c r="D59" s="23"/>
      <c r="E59" s="23"/>
      <c r="F59" s="22">
        <f>MAX(E26:E33)</f>
        <v>25</v>
      </c>
      <c r="G59" s="17"/>
      <c r="H59" s="17"/>
      <c r="I59" s="23" t="str">
        <f>INDEX(G26:G33,MATCH(MAX(E26:E33),E26:E33,0))</f>
        <v>Potenciar el match entre intención y solución</v>
      </c>
      <c r="J59" s="23"/>
      <c r="K59" s="23"/>
      <c r="L59" s="23"/>
      <c r="M59" s="23"/>
      <c r="N59" s="23"/>
      <c r="O59" s="23"/>
    </row>
    <row r="60" spans="1:15" ht="33.950000000000003" customHeight="1" x14ac:dyDescent="0.25">
      <c r="A60" s="21" t="s">
        <v>104</v>
      </c>
      <c r="B60" s="23" t="str">
        <f>INDEX(J26:J33,MATCH(MAX(M26:M33),M26:M33,0))</f>
        <v>Crecimiento de búsquedas sobre plantillas editables y recursos prácticos</v>
      </c>
      <c r="C60" s="23"/>
      <c r="D60" s="23"/>
      <c r="E60" s="23"/>
      <c r="F60" s="22">
        <f>MAX(M26:M33)</f>
        <v>20</v>
      </c>
      <c r="G60" s="17"/>
      <c r="H60" s="17"/>
      <c r="I60" s="23" t="str">
        <f>INDEX(O26:O33,MATCH(MAX(M26:M33),M26:M33,0))</f>
        <v>Crear family de plantillas relacionadas</v>
      </c>
      <c r="J60" s="23"/>
      <c r="K60" s="23"/>
      <c r="L60" s="23"/>
      <c r="M60" s="23"/>
      <c r="N60" s="23"/>
      <c r="O60" s="23"/>
    </row>
    <row r="62" spans="1:15" x14ac:dyDescent="0.25">
      <c r="A62" s="24" t="s">
        <v>105</v>
      </c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</row>
    <row r="63" spans="1:15" x14ac:dyDescent="0.25">
      <c r="A63" s="39" t="s">
        <v>106</v>
      </c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</row>
    <row r="64" spans="1:15" x14ac:dyDescent="0.25">
      <c r="A64" s="39" t="s">
        <v>107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</row>
    <row r="65" spans="1:15" x14ac:dyDescent="0.25">
      <c r="A65" s="39" t="s">
        <v>108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</row>
  </sheetData>
  <mergeCells count="56">
    <mergeCell ref="A1:O1"/>
    <mergeCell ref="K4:L4"/>
    <mergeCell ref="A63:O63"/>
    <mergeCell ref="A65:O65"/>
    <mergeCell ref="M4:O4"/>
    <mergeCell ref="A5:B5"/>
    <mergeCell ref="I5:J5"/>
    <mergeCell ref="A34:D34"/>
    <mergeCell ref="I34:L34"/>
    <mergeCell ref="I23:O23"/>
    <mergeCell ref="A4:B4"/>
    <mergeCell ref="I20:L20"/>
    <mergeCell ref="A42:F42"/>
    <mergeCell ref="A49:D49"/>
    <mergeCell ref="I4:J4"/>
    <mergeCell ref="I43:O44"/>
    <mergeCell ref="I52:O53"/>
    <mergeCell ref="I59:O59"/>
    <mergeCell ref="B60:E60"/>
    <mergeCell ref="A64:O64"/>
    <mergeCell ref="I49:O50"/>
    <mergeCell ref="I58:O58"/>
    <mergeCell ref="A40:O40"/>
    <mergeCell ref="I45:O46"/>
    <mergeCell ref="A44:D44"/>
    <mergeCell ref="A55:O55"/>
    <mergeCell ref="B59:E59"/>
    <mergeCell ref="I42:O42"/>
    <mergeCell ref="A43:D43"/>
    <mergeCell ref="A48:D48"/>
    <mergeCell ref="C4:D4"/>
    <mergeCell ref="I56:O56"/>
    <mergeCell ref="B56:E56"/>
    <mergeCell ref="E4:F4"/>
    <mergeCell ref="A2:O2"/>
    <mergeCell ref="A9:G9"/>
    <mergeCell ref="I9:O9"/>
    <mergeCell ref="M5:O5"/>
    <mergeCell ref="C5:D5"/>
    <mergeCell ref="I57:O57"/>
    <mergeCell ref="B57:E57"/>
    <mergeCell ref="E5:F5"/>
    <mergeCell ref="K5:L5"/>
    <mergeCell ref="I24:O24"/>
    <mergeCell ref="A45:D45"/>
    <mergeCell ref="A24:G24"/>
    <mergeCell ref="I10:O10"/>
    <mergeCell ref="A10:G10"/>
    <mergeCell ref="A23:G23"/>
    <mergeCell ref="I60:O60"/>
    <mergeCell ref="A62:O62"/>
    <mergeCell ref="A7:O7"/>
    <mergeCell ref="B58:E58"/>
    <mergeCell ref="A20:D20"/>
    <mergeCell ref="A46:D46"/>
    <mergeCell ref="I47:O48"/>
  </mergeCells>
  <conditionalFormatting sqref="E12:E19 M12:M19 E26:E33 M26:M33">
    <cfRule type="expression" dxfId="3" priority="1">
      <formula>E12&gt;=16</formula>
    </cfRule>
    <cfRule type="cellIs" dxfId="2" priority="5" operator="greaterThanOrEqual">
      <formula>16</formula>
    </cfRule>
    <cfRule type="cellIs" dxfId="1" priority="6" operator="between">
      <formula>9</formula>
      <formula>15</formula>
    </cfRule>
    <cfRule type="cellIs" dxfId="0" priority="7" operator="lessThanOrEqual">
      <formula>8</formula>
    </cfRule>
  </conditionalFormatting>
  <dataValidations count="1">
    <dataValidation type="whole" allowBlank="1" error="Introduce un número del 1 al 5." prompt="Valora de 1 (bajo) a 5 (alto)." sqref="K12:L19 C12:D19 K26:L33 C26:D33" xr:uid="{00000000-0002-0000-0000-000000000000}">
      <formula1>1</formula1>
      <formula2>5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2026-03-10T08:19:24Z</dcterms:modified>
</cp:coreProperties>
</file>