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 excel para organizar viaje\"/>
    </mc:Choice>
  </mc:AlternateContent>
  <xr:revisionPtr revIDLastSave="0" documentId="13_ncr:1_{E42E8EBF-2550-44F1-A86D-F7F4B27520D6}" xr6:coauthVersionLast="47" xr6:coauthVersionMax="47" xr10:uidLastSave="{00000000-0000-0000-0000-000000000000}"/>
  <bookViews>
    <workbookView xWindow="2205" yWindow="2175" windowWidth="19095" windowHeight="13125" xr2:uid="{00000000-000D-0000-FFFF-FFFF00000000}"/>
  </bookViews>
  <sheets>
    <sheet name="Planificad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7" i="1" l="1"/>
  <c r="C77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C11" i="1" s="1"/>
  <c r="E29" i="1"/>
  <c r="E28" i="1"/>
  <c r="E27" i="1"/>
  <c r="E26" i="1"/>
  <c r="E25" i="1"/>
  <c r="E24" i="1"/>
  <c r="E23" i="1"/>
  <c r="E22" i="1"/>
  <c r="E21" i="1"/>
  <c r="E20" i="1"/>
  <c r="E19" i="1"/>
  <c r="E18" i="1"/>
  <c r="C15" i="1"/>
  <c r="C14" i="1"/>
  <c r="C12" i="1"/>
  <c r="C13" i="1" s="1"/>
  <c r="C10" i="1"/>
  <c r="C9" i="1"/>
</calcChain>
</file>

<file path=xl/sharedStrings.xml><?xml version="1.0" encoding="utf-8"?>
<sst xmlns="http://schemas.openxmlformats.org/spreadsheetml/2006/main" count="131" uniqueCount="97">
  <si>
    <t>🧭</t>
  </si>
  <si>
    <t>Tip: las celdas en beige son editables. En las tablas hay desplegables para transporte, alojamiento, reserva y pago.</t>
  </si>
  <si>
    <t>INFORMACIÓN DEL VIAJE</t>
  </si>
  <si>
    <t>PARTICIPANTES</t>
  </si>
  <si>
    <t>Fecha de inicio</t>
  </si>
  <si>
    <t>Nombre</t>
  </si>
  <si>
    <t>Rol</t>
  </si>
  <si>
    <t>Teléfono</t>
  </si>
  <si>
    <t>Email</t>
  </si>
  <si>
    <t>Emergencia</t>
  </si>
  <si>
    <t>Notas</t>
  </si>
  <si>
    <t>Fecha de fin</t>
  </si>
  <si>
    <t>Nuria Vidal</t>
  </si>
  <si>
    <t>Coordinación</t>
  </si>
  <si>
    <t>600 448 120</t>
  </si>
  <si>
    <t>nuria.vidal@ejemplo.com</t>
  </si>
  <si>
    <t>Álex 611 002 900</t>
  </si>
  <si>
    <t>Alergia: marisco</t>
  </si>
  <si>
    <t>Duración (días)</t>
  </si>
  <si>
    <t>Óscar Loma</t>
  </si>
  <si>
    <t>Logística</t>
  </si>
  <si>
    <t>622 700 321</t>
  </si>
  <si>
    <t>oscar.loma@ejemplo.com</t>
  </si>
  <si>
    <t>Sonia 633 101 010</t>
  </si>
  <si>
    <t>Encargado de reservas</t>
  </si>
  <si>
    <t>Paradas (nº)</t>
  </si>
  <si>
    <t>Paula Gálvez</t>
  </si>
  <si>
    <t>Contenido</t>
  </si>
  <si>
    <t>611 230 444</t>
  </si>
  <si>
    <t>paula.galvez@ejemplo.com</t>
  </si>
  <si>
    <t>Mario 699 303 202</t>
  </si>
  <si>
    <t>Vegetariana</t>
  </si>
  <si>
    <t>Noches totales</t>
  </si>
  <si>
    <t>Rafa Mora</t>
  </si>
  <si>
    <t>Conducción</t>
  </si>
  <si>
    <t>633 888 100</t>
  </si>
  <si>
    <t>rafa.mora@ejemplo.com</t>
  </si>
  <si>
    <t>Irene 688 455 909</t>
  </si>
  <si>
    <t/>
  </si>
  <si>
    <t>Reservas confirmadas</t>
  </si>
  <si>
    <t>% reservas confirmadas</t>
  </si>
  <si>
    <t>Coste estimado (€)</t>
  </si>
  <si>
    <t>Pendiente de pago (€)</t>
  </si>
  <si>
    <t>ITINERARIO</t>
  </si>
  <si>
    <t>Fecha</t>
  </si>
  <si>
    <t>Destino</t>
  </si>
  <si>
    <t>Días (estancia)</t>
  </si>
  <si>
    <t>Noches</t>
  </si>
  <si>
    <t>Transporte</t>
  </si>
  <si>
    <t>Alojamiento</t>
  </si>
  <si>
    <t>Reserva</t>
  </si>
  <si>
    <t>Pago</t>
  </si>
  <si>
    <t>Coste (€)</t>
  </si>
  <si>
    <t>Sevilla</t>
  </si>
  <si>
    <t>Avión</t>
  </si>
  <si>
    <t>Hotel</t>
  </si>
  <si>
    <t>Sí</t>
  </si>
  <si>
    <t>Pagado</t>
  </si>
  <si>
    <t>Llegada 09:40; transfer aeropuerto</t>
  </si>
  <si>
    <t>Córdoba</t>
  </si>
  <si>
    <t>Tren</t>
  </si>
  <si>
    <t>Sin alojamiento</t>
  </si>
  <si>
    <t>Excursión de día</t>
  </si>
  <si>
    <t>Granada</t>
  </si>
  <si>
    <t>Coche</t>
  </si>
  <si>
    <t>Apartamento</t>
  </si>
  <si>
    <t>Pendiente</t>
  </si>
  <si>
    <t>Recogida coche 12:00</t>
  </si>
  <si>
    <t>Málaga</t>
  </si>
  <si>
    <t>No</t>
  </si>
  <si>
    <t>Cena y vuelta por la tarde</t>
  </si>
  <si>
    <t>PRESUPUESTO RÁPIDO</t>
  </si>
  <si>
    <t>CHECKLIST PREVIA</t>
  </si>
  <si>
    <t>Categoría</t>
  </si>
  <si>
    <t>Presupuesto (€)</t>
  </si>
  <si>
    <t>Gasto real (€)</t>
  </si>
  <si>
    <t>Tarea</t>
  </si>
  <si>
    <t>Responsable</t>
  </si>
  <si>
    <t>Fecha límite</t>
  </si>
  <si>
    <t>Estado</t>
  </si>
  <si>
    <t>Confirmar alojamiento en Granada</t>
  </si>
  <si>
    <t>Óscar</t>
  </si>
  <si>
    <t>En curso</t>
  </si>
  <si>
    <t>Pedir confirmación por email</t>
  </si>
  <si>
    <t>Comprar billetes de avión</t>
  </si>
  <si>
    <t>Nuria</t>
  </si>
  <si>
    <t>Hecho</t>
  </si>
  <si>
    <t>Comidas</t>
  </si>
  <si>
    <t>Revisar seguro de viaje</t>
  </si>
  <si>
    <t>Entradas/actividades</t>
  </si>
  <si>
    <t>Preparar material y cargadores</t>
  </si>
  <si>
    <t>Paula</t>
  </si>
  <si>
    <t>Otros</t>
  </si>
  <si>
    <t>Verificar horarios de tren</t>
  </si>
  <si>
    <t>TOTAL</t>
  </si>
  <si>
    <t>Compartir agenda diaria al grupo</t>
  </si>
  <si>
    <t>PLANIFICADOR DE VIAJE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</si>
</sst>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%"/>
    <numFmt numFmtId="166" formatCode="\€\ #,##0"/>
  </numFmts>
  <fonts count="8" x14ac:knownFonts="1">
    <font>
      <sz val="11"/>
      <color theme="1"/>
      <name val="Calibri"/>
      <family val="2"/>
      <scheme val="minor"/>
    </font>
    <font>
      <b/>
      <sz val="26"/>
      <color rgb="FFFFFFFF"/>
      <name val="Trebuchet MS"/>
    </font>
    <font>
      <b/>
      <sz val="22"/>
      <color rgb="FFFFFFFF"/>
      <name val="Trebuchet MS"/>
    </font>
    <font>
      <i/>
      <sz val="9"/>
      <color rgb="FF121528"/>
      <name val="Trebuchet MS"/>
    </font>
    <font>
      <b/>
      <sz val="11"/>
      <color rgb="FFFFFFFF"/>
      <name val="Trebuchet MS"/>
    </font>
    <font>
      <b/>
      <sz val="10"/>
      <color rgb="FF121528"/>
      <name val="Trebuchet MS"/>
    </font>
    <font>
      <sz val="10"/>
      <color rgb="FF121528"/>
      <name val="Trebuchet MS"/>
    </font>
    <font>
      <sz val="10"/>
      <color rgb="FF222222"/>
      <name val="Trebuchet MS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7F7F7"/>
      </patternFill>
    </fill>
  </fills>
  <borders count="10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rgb="FF121528"/>
      </left>
      <right style="thin">
        <color rgb="FFC0C0C0"/>
      </right>
      <top style="medium">
        <color rgb="FF121528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medium">
        <color rgb="FF121528"/>
      </top>
      <bottom style="thin">
        <color rgb="FFC0C0C0"/>
      </bottom>
      <diagonal/>
    </border>
    <border>
      <left style="thin">
        <color rgb="FFC0C0C0"/>
      </left>
      <right style="medium">
        <color rgb="FF121528"/>
      </right>
      <top style="medium">
        <color rgb="FF121528"/>
      </top>
      <bottom style="thin">
        <color rgb="FFC0C0C0"/>
      </bottom>
      <diagonal/>
    </border>
    <border>
      <left style="medium">
        <color rgb="FF121528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medium">
        <color rgb="FF121528"/>
      </right>
      <top style="thin">
        <color rgb="FFC0C0C0"/>
      </top>
      <bottom style="thin">
        <color rgb="FFC0C0C0"/>
      </bottom>
      <diagonal/>
    </border>
    <border>
      <left style="medium">
        <color rgb="FF121528"/>
      </left>
      <right style="thin">
        <color rgb="FFC0C0C0"/>
      </right>
      <top style="thin">
        <color rgb="FFC0C0C0"/>
      </top>
      <bottom style="medium">
        <color rgb="FF121528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medium">
        <color rgb="FF121528"/>
      </bottom>
      <diagonal/>
    </border>
    <border>
      <left style="thin">
        <color rgb="FFC0C0C0"/>
      </left>
      <right style="medium">
        <color rgb="FF121528"/>
      </right>
      <top style="thin">
        <color rgb="FFC0C0C0"/>
      </top>
      <bottom style="medium">
        <color rgb="FF121528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5" fillId="0" borderId="5" xfId="0" applyFont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left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7" fillId="5" borderId="9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14" fontId="7" fillId="4" borderId="5" xfId="0" applyNumberFormat="1" applyFont="1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center" vertical="center"/>
    </xf>
    <xf numFmtId="14" fontId="7" fillId="5" borderId="5" xfId="0" applyNumberFormat="1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166" fontId="7" fillId="5" borderId="1" xfId="0" applyNumberFormat="1" applyFont="1" applyFill="1" applyBorder="1" applyAlignment="1">
      <alignment horizontal="center" vertical="center"/>
    </xf>
    <xf numFmtId="14" fontId="7" fillId="5" borderId="7" xfId="0" applyNumberFormat="1" applyFont="1" applyFill="1" applyBorder="1" applyAlignment="1">
      <alignment horizontal="center" vertical="center"/>
    </xf>
    <xf numFmtId="1" fontId="7" fillId="5" borderId="8" xfId="0" applyNumberFormat="1" applyFont="1" applyFill="1" applyBorder="1" applyAlignment="1">
      <alignment horizontal="center" vertical="center"/>
    </xf>
    <xf numFmtId="166" fontId="7" fillId="5" borderId="8" xfId="0" applyNumberFormat="1" applyFont="1" applyFill="1" applyBorder="1" applyAlignment="1">
      <alignment horizontal="center" vertical="center"/>
    </xf>
    <xf numFmtId="166" fontId="7" fillId="4" borderId="6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top" wrapText="1"/>
    </xf>
    <xf numFmtId="14" fontId="7" fillId="4" borderId="1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left" vertical="top" wrapText="1"/>
    </xf>
    <xf numFmtId="166" fontId="7" fillId="5" borderId="6" xfId="0" applyNumberFormat="1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left" vertical="top" wrapText="1"/>
    </xf>
    <xf numFmtId="14" fontId="7" fillId="5" borderId="1" xfId="0" applyNumberFormat="1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center"/>
    </xf>
    <xf numFmtId="166" fontId="5" fillId="3" borderId="8" xfId="0" applyNumberFormat="1" applyFont="1" applyFill="1" applyBorder="1" applyAlignment="1">
      <alignment horizontal="center" vertical="center"/>
    </xf>
    <xf numFmtId="166" fontId="5" fillId="3" borderId="9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left" vertical="top" wrapText="1"/>
    </xf>
    <xf numFmtId="14" fontId="7" fillId="5" borderId="8" xfId="0" applyNumberFormat="1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left" vertical="top" wrapText="1"/>
    </xf>
    <xf numFmtId="1" fontId="6" fillId="3" borderId="1" xfId="0" applyNumberFormat="1" applyFont="1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14" fontId="6" fillId="3" borderId="1" xfId="0" applyNumberFormat="1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/>
    <xf numFmtId="0" fontId="4" fillId="2" borderId="0" xfId="0" applyFont="1" applyFill="1" applyAlignment="1">
      <alignment horizontal="left" vertical="center"/>
    </xf>
    <xf numFmtId="166" fontId="6" fillId="3" borderId="8" xfId="0" applyNumberFormat="1" applyFont="1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6" fontId="6" fillId="3" borderId="1" xfId="0" applyNumberFormat="1" applyFont="1" applyFill="1" applyBorder="1" applyAlignment="1">
      <alignment horizontal="left" vertical="center"/>
    </xf>
    <xf numFmtId="165" fontId="6" fillId="3" borderId="1" xfId="0" applyNumberFormat="1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</cellXfs>
  <cellStyles count="1">
    <cellStyle name="Normal" xfId="0" builtinId="0"/>
  </cellStyles>
  <dxfs count="5">
    <dxf>
      <fill>
        <patternFill>
          <bgColor rgb="FFFFE5B4"/>
        </patternFill>
      </fill>
    </dxf>
    <dxf>
      <fill>
        <patternFill>
          <bgColor rgb="FFFFF3CD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tinerario" displayName="Itinerario" ref="B17:K67">
  <autoFilter ref="B17:K67" xr:uid="{00000000-0009-0000-0100-000001000000}"/>
  <tableColumns count="10">
    <tableColumn id="2" xr3:uid="{00000000-0010-0000-0000-000002000000}" name="Fecha"/>
    <tableColumn id="3" xr3:uid="{00000000-0010-0000-0000-000003000000}" name="Destino"/>
    <tableColumn id="4" xr3:uid="{00000000-0010-0000-0000-000004000000}" name="Días (estancia)"/>
    <tableColumn id="5" xr3:uid="{00000000-0010-0000-0000-000005000000}" name="Noches"/>
    <tableColumn id="6" xr3:uid="{00000000-0010-0000-0000-000006000000}" name="Transporte"/>
    <tableColumn id="7" xr3:uid="{00000000-0010-0000-0000-000007000000}" name="Alojamiento"/>
    <tableColumn id="8" xr3:uid="{00000000-0010-0000-0000-000008000000}" name="Reserva"/>
    <tableColumn id="9" xr3:uid="{00000000-0010-0000-0000-000009000000}" name="Pago"/>
    <tableColumn id="10" xr3:uid="{00000000-0010-0000-0000-00000A000000}" name="Coste (€)"/>
    <tableColumn id="11" xr3:uid="{00000000-0010-0000-0000-00000B000000}" name="Notas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77"/>
  <sheetViews>
    <sheetView showGridLines="0" tabSelected="1" workbookViewId="0">
      <selection activeCell="J30" sqref="J30"/>
    </sheetView>
  </sheetViews>
  <sheetFormatPr baseColWidth="10" defaultColWidth="9.140625" defaultRowHeight="15" x14ac:dyDescent="0.25"/>
  <cols>
    <col min="1" max="1" width="1.140625" customWidth="1"/>
    <col min="2" max="2" width="22.140625" bestFit="1" customWidth="1"/>
    <col min="3" max="3" width="15" bestFit="1" customWidth="1"/>
    <col min="4" max="4" width="18.42578125" bestFit="1" customWidth="1"/>
    <col min="5" max="5" width="2.42578125" customWidth="1"/>
    <col min="6" max="6" width="17.42578125" bestFit="1" customWidth="1"/>
    <col min="7" max="7" width="14" customWidth="1"/>
    <col min="8" max="8" width="12.42578125" bestFit="1" customWidth="1"/>
    <col min="9" max="9" width="18" customWidth="1"/>
    <col min="10" max="10" width="14" customWidth="1"/>
    <col min="11" max="11" width="30.85546875" bestFit="1" customWidth="1"/>
  </cols>
  <sheetData>
    <row r="1" spans="2:11" ht="6" customHeight="1" x14ac:dyDescent="0.25"/>
    <row r="2" spans="2:11" ht="30" customHeight="1" x14ac:dyDescent="0.25">
      <c r="B2" s="47" t="s">
        <v>0</v>
      </c>
      <c r="C2" s="48"/>
      <c r="D2" s="56" t="s">
        <v>96</v>
      </c>
      <c r="E2" s="56"/>
      <c r="F2" s="56"/>
      <c r="G2" s="56"/>
      <c r="H2" s="56"/>
      <c r="I2" s="56"/>
      <c r="J2" s="56"/>
      <c r="K2" s="56"/>
    </row>
    <row r="3" spans="2:11" ht="30" customHeight="1" x14ac:dyDescent="0.25">
      <c r="B3" s="48"/>
      <c r="C3" s="48"/>
      <c r="D3" s="56"/>
      <c r="E3" s="56"/>
      <c r="F3" s="56"/>
      <c r="G3" s="56"/>
      <c r="H3" s="56"/>
      <c r="I3" s="56"/>
      <c r="J3" s="56"/>
      <c r="K3" s="56"/>
    </row>
    <row r="4" spans="2:11" ht="8.1" customHeight="1" x14ac:dyDescent="0.25">
      <c r="B4" s="49"/>
      <c r="C4" s="49"/>
      <c r="D4" s="49"/>
      <c r="E4" s="49"/>
      <c r="F4" s="49"/>
      <c r="G4" s="49"/>
      <c r="H4" s="49"/>
      <c r="I4" s="49"/>
      <c r="J4" s="49"/>
      <c r="K4" s="49"/>
    </row>
    <row r="5" spans="2:11" x14ac:dyDescent="0.25">
      <c r="B5" s="59" t="s">
        <v>1</v>
      </c>
      <c r="C5" s="49"/>
      <c r="D5" s="49"/>
      <c r="E5" s="49"/>
      <c r="F5" s="49"/>
      <c r="G5" s="49"/>
      <c r="H5" s="49"/>
      <c r="I5" s="49"/>
      <c r="J5" s="49"/>
      <c r="K5" s="49"/>
    </row>
    <row r="6" spans="2:11" ht="21.95" customHeight="1" x14ac:dyDescent="0.25">
      <c r="B6" s="53" t="s">
        <v>2</v>
      </c>
      <c r="C6" s="54"/>
      <c r="D6" s="55"/>
      <c r="F6" s="50" t="s">
        <v>3</v>
      </c>
      <c r="G6" s="50"/>
      <c r="H6" s="50"/>
      <c r="I6" s="50"/>
      <c r="J6" s="50"/>
      <c r="K6" s="50"/>
    </row>
    <row r="7" spans="2:11" x14ac:dyDescent="0.25">
      <c r="B7" s="1" t="s">
        <v>4</v>
      </c>
      <c r="C7" s="46">
        <v>46156</v>
      </c>
      <c r="D7" s="45"/>
      <c r="F7" s="2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4" t="s">
        <v>10</v>
      </c>
    </row>
    <row r="8" spans="2:11" x14ac:dyDescent="0.25">
      <c r="B8" s="1" t="s">
        <v>11</v>
      </c>
      <c r="C8" s="46">
        <v>46161</v>
      </c>
      <c r="D8" s="45"/>
      <c r="F8" s="5" t="s">
        <v>12</v>
      </c>
      <c r="G8" s="6" t="s">
        <v>13</v>
      </c>
      <c r="H8" s="6" t="s">
        <v>14</v>
      </c>
      <c r="I8" s="7" t="s">
        <v>15</v>
      </c>
      <c r="J8" s="6" t="s">
        <v>16</v>
      </c>
      <c r="K8" s="8" t="s">
        <v>17</v>
      </c>
    </row>
    <row r="9" spans="2:11" x14ac:dyDescent="0.25">
      <c r="B9" s="1" t="s">
        <v>18</v>
      </c>
      <c r="C9" s="44">
        <f>IF(AND(C7&lt;&gt;"",C8&lt;&gt;""),C8-C7+1,"")</f>
        <v>6</v>
      </c>
      <c r="D9" s="45"/>
      <c r="F9" s="9" t="s">
        <v>19</v>
      </c>
      <c r="G9" s="10" t="s">
        <v>20</v>
      </c>
      <c r="H9" s="10" t="s">
        <v>21</v>
      </c>
      <c r="I9" s="11" t="s">
        <v>22</v>
      </c>
      <c r="J9" s="10" t="s">
        <v>23</v>
      </c>
      <c r="K9" s="12" t="s">
        <v>24</v>
      </c>
    </row>
    <row r="10" spans="2:11" x14ac:dyDescent="0.25">
      <c r="B10" s="1" t="s">
        <v>25</v>
      </c>
      <c r="C10" s="44">
        <f>COUNTA(C18:C67)</f>
        <v>4</v>
      </c>
      <c r="D10" s="45"/>
      <c r="F10" s="5" t="s">
        <v>26</v>
      </c>
      <c r="G10" s="6" t="s">
        <v>27</v>
      </c>
      <c r="H10" s="6" t="s">
        <v>28</v>
      </c>
      <c r="I10" s="7" t="s">
        <v>29</v>
      </c>
      <c r="J10" s="6" t="s">
        <v>30</v>
      </c>
      <c r="K10" s="8" t="s">
        <v>31</v>
      </c>
    </row>
    <row r="11" spans="2:11" x14ac:dyDescent="0.25">
      <c r="B11" s="1" t="s">
        <v>32</v>
      </c>
      <c r="C11" s="44">
        <f>SUM(E18:E67)</f>
        <v>2</v>
      </c>
      <c r="D11" s="45"/>
      <c r="F11" s="9" t="s">
        <v>33</v>
      </c>
      <c r="G11" s="10" t="s">
        <v>34</v>
      </c>
      <c r="H11" s="10" t="s">
        <v>35</v>
      </c>
      <c r="I11" s="11" t="s">
        <v>36</v>
      </c>
      <c r="J11" s="10" t="s">
        <v>37</v>
      </c>
      <c r="K11" s="12" t="s">
        <v>38</v>
      </c>
    </row>
    <row r="12" spans="2:11" x14ac:dyDescent="0.25">
      <c r="B12" s="1" t="s">
        <v>39</v>
      </c>
      <c r="C12" s="44">
        <f>COUNTIF(H18:H67,"Sí")</f>
        <v>3</v>
      </c>
      <c r="D12" s="45"/>
      <c r="F12" s="5" t="s">
        <v>38</v>
      </c>
      <c r="G12" s="6" t="s">
        <v>38</v>
      </c>
      <c r="H12" s="6" t="s">
        <v>38</v>
      </c>
      <c r="I12" s="7" t="s">
        <v>38</v>
      </c>
      <c r="J12" s="6" t="s">
        <v>38</v>
      </c>
      <c r="K12" s="8" t="s">
        <v>38</v>
      </c>
    </row>
    <row r="13" spans="2:11" x14ac:dyDescent="0.25">
      <c r="B13" s="1" t="s">
        <v>40</v>
      </c>
      <c r="C13" s="58">
        <f>IFERROR(C12/COUNTA(H18:H67),"")</f>
        <v>0.75</v>
      </c>
      <c r="D13" s="45"/>
      <c r="F13" s="13" t="s">
        <v>38</v>
      </c>
      <c r="G13" s="14" t="s">
        <v>38</v>
      </c>
      <c r="H13" s="14" t="s">
        <v>38</v>
      </c>
      <c r="I13" s="15" t="s">
        <v>38</v>
      </c>
      <c r="J13" s="14" t="s">
        <v>38</v>
      </c>
      <c r="K13" s="16" t="s">
        <v>38</v>
      </c>
    </row>
    <row r="14" spans="2:11" x14ac:dyDescent="0.25">
      <c r="B14" s="1" t="s">
        <v>41</v>
      </c>
      <c r="C14" s="57">
        <f>SUM(J18:J67)</f>
        <v>1015</v>
      </c>
      <c r="D14" s="45"/>
    </row>
    <row r="15" spans="2:11" x14ac:dyDescent="0.25">
      <c r="B15" s="17" t="s">
        <v>42</v>
      </c>
      <c r="C15" s="51">
        <f>SUMIFS(J18:J67,I18:I67,"Pendiente")</f>
        <v>430</v>
      </c>
      <c r="D15" s="52"/>
    </row>
    <row r="16" spans="2:11" ht="21.95" customHeight="1" x14ac:dyDescent="0.25">
      <c r="B16" s="53" t="s">
        <v>43</v>
      </c>
      <c r="C16" s="54"/>
      <c r="D16" s="54"/>
      <c r="E16" s="54"/>
      <c r="F16" s="54"/>
      <c r="G16" s="54"/>
      <c r="H16" s="54"/>
      <c r="I16" s="54"/>
      <c r="J16" s="54"/>
      <c r="K16" s="55"/>
    </row>
    <row r="17" spans="2:11" x14ac:dyDescent="0.25">
      <c r="B17" s="18" t="s">
        <v>44</v>
      </c>
      <c r="C17" s="19" t="s">
        <v>45</v>
      </c>
      <c r="D17" s="19" t="s">
        <v>46</v>
      </c>
      <c r="E17" s="19" t="s">
        <v>47</v>
      </c>
      <c r="F17" s="19" t="s">
        <v>48</v>
      </c>
      <c r="G17" s="19" t="s">
        <v>49</v>
      </c>
      <c r="H17" s="19" t="s">
        <v>50</v>
      </c>
      <c r="I17" s="19" t="s">
        <v>51</v>
      </c>
      <c r="J17" s="19" t="s">
        <v>52</v>
      </c>
      <c r="K17" s="20" t="s">
        <v>10</v>
      </c>
    </row>
    <row r="18" spans="2:11" x14ac:dyDescent="0.25">
      <c r="B18" s="21">
        <v>46156</v>
      </c>
      <c r="C18" s="7" t="s">
        <v>53</v>
      </c>
      <c r="D18" s="6">
        <v>2</v>
      </c>
      <c r="E18" s="22">
        <f t="shared" ref="E18:E49" si="0">IF(D18="", "", MAX(D18-1,0))</f>
        <v>1</v>
      </c>
      <c r="F18" s="6" t="s">
        <v>54</v>
      </c>
      <c r="G18" s="6" t="s">
        <v>55</v>
      </c>
      <c r="H18" s="6" t="s">
        <v>56</v>
      </c>
      <c r="I18" s="6" t="s">
        <v>57</v>
      </c>
      <c r="J18" s="23">
        <v>510</v>
      </c>
      <c r="K18" s="8" t="s">
        <v>58</v>
      </c>
    </row>
    <row r="19" spans="2:11" x14ac:dyDescent="0.25">
      <c r="B19" s="24">
        <v>46158</v>
      </c>
      <c r="C19" s="11" t="s">
        <v>59</v>
      </c>
      <c r="D19" s="10">
        <v>1</v>
      </c>
      <c r="E19" s="25">
        <f t="shared" si="0"/>
        <v>0</v>
      </c>
      <c r="F19" s="10" t="s">
        <v>60</v>
      </c>
      <c r="G19" s="10" t="s">
        <v>61</v>
      </c>
      <c r="H19" s="10" t="s">
        <v>56</v>
      </c>
      <c r="I19" s="10" t="s">
        <v>57</v>
      </c>
      <c r="J19" s="26">
        <v>75</v>
      </c>
      <c r="K19" s="12" t="s">
        <v>62</v>
      </c>
    </row>
    <row r="20" spans="2:11" x14ac:dyDescent="0.25">
      <c r="B20" s="21">
        <v>46159</v>
      </c>
      <c r="C20" s="7" t="s">
        <v>63</v>
      </c>
      <c r="D20" s="6">
        <v>2</v>
      </c>
      <c r="E20" s="22">
        <f t="shared" si="0"/>
        <v>1</v>
      </c>
      <c r="F20" s="6" t="s">
        <v>64</v>
      </c>
      <c r="G20" s="6" t="s">
        <v>65</v>
      </c>
      <c r="H20" s="6" t="s">
        <v>56</v>
      </c>
      <c r="I20" s="6" t="s">
        <v>66</v>
      </c>
      <c r="J20" s="23">
        <v>340</v>
      </c>
      <c r="K20" s="8" t="s">
        <v>67</v>
      </c>
    </row>
    <row r="21" spans="2:11" x14ac:dyDescent="0.25">
      <c r="B21" s="24">
        <v>46161</v>
      </c>
      <c r="C21" s="11" t="s">
        <v>68</v>
      </c>
      <c r="D21" s="10">
        <v>1</v>
      </c>
      <c r="E21" s="25">
        <f t="shared" si="0"/>
        <v>0</v>
      </c>
      <c r="F21" s="10" t="s">
        <v>64</v>
      </c>
      <c r="G21" s="10" t="s">
        <v>61</v>
      </c>
      <c r="H21" s="10" t="s">
        <v>69</v>
      </c>
      <c r="I21" s="10" t="s">
        <v>66</v>
      </c>
      <c r="J21" s="26">
        <v>90</v>
      </c>
      <c r="K21" s="12" t="s">
        <v>70</v>
      </c>
    </row>
    <row r="22" spans="2:11" x14ac:dyDescent="0.25">
      <c r="B22" s="21"/>
      <c r="C22" s="7"/>
      <c r="D22" s="6"/>
      <c r="E22" s="22" t="str">
        <f t="shared" si="0"/>
        <v/>
      </c>
      <c r="F22" s="6"/>
      <c r="G22" s="6"/>
      <c r="H22" s="6"/>
      <c r="I22" s="6"/>
      <c r="J22" s="23"/>
      <c r="K22" s="8"/>
    </row>
    <row r="23" spans="2:11" x14ac:dyDescent="0.25">
      <c r="B23" s="24"/>
      <c r="C23" s="11"/>
      <c r="D23" s="10"/>
      <c r="E23" s="25" t="str">
        <f t="shared" si="0"/>
        <v/>
      </c>
      <c r="F23" s="10"/>
      <c r="G23" s="10"/>
      <c r="H23" s="10"/>
      <c r="I23" s="10"/>
      <c r="J23" s="26"/>
      <c r="K23" s="12"/>
    </row>
    <row r="24" spans="2:11" x14ac:dyDescent="0.25">
      <c r="B24" s="21"/>
      <c r="C24" s="7"/>
      <c r="D24" s="6"/>
      <c r="E24" s="22" t="str">
        <f t="shared" si="0"/>
        <v/>
      </c>
      <c r="F24" s="6"/>
      <c r="G24" s="6"/>
      <c r="H24" s="6"/>
      <c r="I24" s="6"/>
      <c r="J24" s="23"/>
      <c r="K24" s="8"/>
    </row>
    <row r="25" spans="2:11" x14ac:dyDescent="0.25">
      <c r="B25" s="24"/>
      <c r="C25" s="11"/>
      <c r="D25" s="10"/>
      <c r="E25" s="25" t="str">
        <f t="shared" si="0"/>
        <v/>
      </c>
      <c r="F25" s="10"/>
      <c r="G25" s="10"/>
      <c r="H25" s="10"/>
      <c r="I25" s="10"/>
      <c r="J25" s="26"/>
      <c r="K25" s="12"/>
    </row>
    <row r="26" spans="2:11" x14ac:dyDescent="0.25">
      <c r="B26" s="21"/>
      <c r="C26" s="7"/>
      <c r="D26" s="6"/>
      <c r="E26" s="22" t="str">
        <f t="shared" si="0"/>
        <v/>
      </c>
      <c r="F26" s="6"/>
      <c r="G26" s="6"/>
      <c r="H26" s="6"/>
      <c r="I26" s="6"/>
      <c r="J26" s="23"/>
      <c r="K26" s="8"/>
    </row>
    <row r="27" spans="2:11" x14ac:dyDescent="0.25">
      <c r="B27" s="24"/>
      <c r="C27" s="11"/>
      <c r="D27" s="10"/>
      <c r="E27" s="25" t="str">
        <f t="shared" si="0"/>
        <v/>
      </c>
      <c r="F27" s="10"/>
      <c r="G27" s="10"/>
      <c r="H27" s="10"/>
      <c r="I27" s="10"/>
      <c r="J27" s="26"/>
      <c r="K27" s="12"/>
    </row>
    <row r="28" spans="2:11" x14ac:dyDescent="0.25">
      <c r="B28" s="21"/>
      <c r="C28" s="7"/>
      <c r="D28" s="6"/>
      <c r="E28" s="22" t="str">
        <f t="shared" si="0"/>
        <v/>
      </c>
      <c r="F28" s="6"/>
      <c r="G28" s="6"/>
      <c r="H28" s="6"/>
      <c r="I28" s="6"/>
      <c r="J28" s="23"/>
      <c r="K28" s="8"/>
    </row>
    <row r="29" spans="2:11" x14ac:dyDescent="0.25">
      <c r="B29" s="24"/>
      <c r="C29" s="11"/>
      <c r="D29" s="10"/>
      <c r="E29" s="25" t="str">
        <f t="shared" si="0"/>
        <v/>
      </c>
      <c r="F29" s="10"/>
      <c r="G29" s="10"/>
      <c r="H29" s="10"/>
      <c r="I29" s="10"/>
      <c r="J29" s="26"/>
      <c r="K29" s="12"/>
    </row>
    <row r="30" spans="2:11" x14ac:dyDescent="0.25">
      <c r="B30" s="21"/>
      <c r="C30" s="7"/>
      <c r="D30" s="6"/>
      <c r="E30" s="22" t="str">
        <f t="shared" si="0"/>
        <v/>
      </c>
      <c r="F30" s="6"/>
      <c r="G30" s="6"/>
      <c r="H30" s="6"/>
      <c r="I30" s="6"/>
      <c r="J30" s="23"/>
      <c r="K30" s="8"/>
    </row>
    <row r="31" spans="2:11" x14ac:dyDescent="0.25">
      <c r="B31" s="24"/>
      <c r="C31" s="11"/>
      <c r="D31" s="10"/>
      <c r="E31" s="25" t="str">
        <f t="shared" si="0"/>
        <v/>
      </c>
      <c r="F31" s="10"/>
      <c r="G31" s="10"/>
      <c r="H31" s="10"/>
      <c r="I31" s="10"/>
      <c r="J31" s="26"/>
      <c r="K31" s="12"/>
    </row>
    <row r="32" spans="2:11" x14ac:dyDescent="0.25">
      <c r="B32" s="21"/>
      <c r="C32" s="7"/>
      <c r="D32" s="6"/>
      <c r="E32" s="22" t="str">
        <f t="shared" si="0"/>
        <v/>
      </c>
      <c r="F32" s="6"/>
      <c r="G32" s="6"/>
      <c r="H32" s="6"/>
      <c r="I32" s="6"/>
      <c r="J32" s="23"/>
      <c r="K32" s="8"/>
    </row>
    <row r="33" spans="2:11" x14ac:dyDescent="0.25">
      <c r="B33" s="24"/>
      <c r="C33" s="11"/>
      <c r="D33" s="10"/>
      <c r="E33" s="25" t="str">
        <f t="shared" si="0"/>
        <v/>
      </c>
      <c r="F33" s="10"/>
      <c r="G33" s="10"/>
      <c r="H33" s="10"/>
      <c r="I33" s="10"/>
      <c r="J33" s="26"/>
      <c r="K33" s="12"/>
    </row>
    <row r="34" spans="2:11" x14ac:dyDescent="0.25">
      <c r="B34" s="21"/>
      <c r="C34" s="7"/>
      <c r="D34" s="6"/>
      <c r="E34" s="22" t="str">
        <f t="shared" si="0"/>
        <v/>
      </c>
      <c r="F34" s="6"/>
      <c r="G34" s="6"/>
      <c r="H34" s="6"/>
      <c r="I34" s="6"/>
      <c r="J34" s="23"/>
      <c r="K34" s="8"/>
    </row>
    <row r="35" spans="2:11" x14ac:dyDescent="0.25">
      <c r="B35" s="24"/>
      <c r="C35" s="11"/>
      <c r="D35" s="10"/>
      <c r="E35" s="25" t="str">
        <f t="shared" si="0"/>
        <v/>
      </c>
      <c r="F35" s="10"/>
      <c r="G35" s="10"/>
      <c r="H35" s="10"/>
      <c r="I35" s="10"/>
      <c r="J35" s="26"/>
      <c r="K35" s="12"/>
    </row>
    <row r="36" spans="2:11" x14ac:dyDescent="0.25">
      <c r="B36" s="21"/>
      <c r="C36" s="7"/>
      <c r="D36" s="6"/>
      <c r="E36" s="22" t="str">
        <f t="shared" si="0"/>
        <v/>
      </c>
      <c r="F36" s="6"/>
      <c r="G36" s="6"/>
      <c r="H36" s="6"/>
      <c r="I36" s="6"/>
      <c r="J36" s="23"/>
      <c r="K36" s="8"/>
    </row>
    <row r="37" spans="2:11" x14ac:dyDescent="0.25">
      <c r="B37" s="24"/>
      <c r="C37" s="11"/>
      <c r="D37" s="10"/>
      <c r="E37" s="25" t="str">
        <f t="shared" si="0"/>
        <v/>
      </c>
      <c r="F37" s="10"/>
      <c r="G37" s="10"/>
      <c r="H37" s="10"/>
      <c r="I37" s="10"/>
      <c r="J37" s="26"/>
      <c r="K37" s="12"/>
    </row>
    <row r="38" spans="2:11" x14ac:dyDescent="0.25">
      <c r="B38" s="21"/>
      <c r="C38" s="7"/>
      <c r="D38" s="6"/>
      <c r="E38" s="22" t="str">
        <f t="shared" si="0"/>
        <v/>
      </c>
      <c r="F38" s="6"/>
      <c r="G38" s="6"/>
      <c r="H38" s="6"/>
      <c r="I38" s="6"/>
      <c r="J38" s="23"/>
      <c r="K38" s="8"/>
    </row>
    <row r="39" spans="2:11" x14ac:dyDescent="0.25">
      <c r="B39" s="24"/>
      <c r="C39" s="11"/>
      <c r="D39" s="10"/>
      <c r="E39" s="25" t="str">
        <f t="shared" si="0"/>
        <v/>
      </c>
      <c r="F39" s="10"/>
      <c r="G39" s="10"/>
      <c r="H39" s="10"/>
      <c r="I39" s="10"/>
      <c r="J39" s="26"/>
      <c r="K39" s="12"/>
    </row>
    <row r="40" spans="2:11" x14ac:dyDescent="0.25">
      <c r="B40" s="21"/>
      <c r="C40" s="7"/>
      <c r="D40" s="6"/>
      <c r="E40" s="22" t="str">
        <f t="shared" si="0"/>
        <v/>
      </c>
      <c r="F40" s="6"/>
      <c r="G40" s="6"/>
      <c r="H40" s="6"/>
      <c r="I40" s="6"/>
      <c r="J40" s="23"/>
      <c r="K40" s="8"/>
    </row>
    <row r="41" spans="2:11" x14ac:dyDescent="0.25">
      <c r="B41" s="24"/>
      <c r="C41" s="11"/>
      <c r="D41" s="10"/>
      <c r="E41" s="25" t="str">
        <f t="shared" si="0"/>
        <v/>
      </c>
      <c r="F41" s="10"/>
      <c r="G41" s="10"/>
      <c r="H41" s="10"/>
      <c r="I41" s="10"/>
      <c r="J41" s="26"/>
      <c r="K41" s="12"/>
    </row>
    <row r="42" spans="2:11" x14ac:dyDescent="0.25">
      <c r="B42" s="21"/>
      <c r="C42" s="7"/>
      <c r="D42" s="6"/>
      <c r="E42" s="22" t="str">
        <f t="shared" si="0"/>
        <v/>
      </c>
      <c r="F42" s="6"/>
      <c r="G42" s="6"/>
      <c r="H42" s="6"/>
      <c r="I42" s="6"/>
      <c r="J42" s="23"/>
      <c r="K42" s="8"/>
    </row>
    <row r="43" spans="2:11" x14ac:dyDescent="0.25">
      <c r="B43" s="24"/>
      <c r="C43" s="11"/>
      <c r="D43" s="10"/>
      <c r="E43" s="25" t="str">
        <f t="shared" si="0"/>
        <v/>
      </c>
      <c r="F43" s="10"/>
      <c r="G43" s="10"/>
      <c r="H43" s="10"/>
      <c r="I43" s="10"/>
      <c r="J43" s="26"/>
      <c r="K43" s="12"/>
    </row>
    <row r="44" spans="2:11" x14ac:dyDescent="0.25">
      <c r="B44" s="21"/>
      <c r="C44" s="7"/>
      <c r="D44" s="6"/>
      <c r="E44" s="22" t="str">
        <f t="shared" si="0"/>
        <v/>
      </c>
      <c r="F44" s="6"/>
      <c r="G44" s="6"/>
      <c r="H44" s="6"/>
      <c r="I44" s="6"/>
      <c r="J44" s="23"/>
      <c r="K44" s="8"/>
    </row>
    <row r="45" spans="2:11" x14ac:dyDescent="0.25">
      <c r="B45" s="24"/>
      <c r="C45" s="11"/>
      <c r="D45" s="10"/>
      <c r="E45" s="25" t="str">
        <f t="shared" si="0"/>
        <v/>
      </c>
      <c r="F45" s="10"/>
      <c r="G45" s="10"/>
      <c r="H45" s="10"/>
      <c r="I45" s="10"/>
      <c r="J45" s="26"/>
      <c r="K45" s="12"/>
    </row>
    <row r="46" spans="2:11" x14ac:dyDescent="0.25">
      <c r="B46" s="21"/>
      <c r="C46" s="7"/>
      <c r="D46" s="6"/>
      <c r="E46" s="22" t="str">
        <f t="shared" si="0"/>
        <v/>
      </c>
      <c r="F46" s="6"/>
      <c r="G46" s="6"/>
      <c r="H46" s="6"/>
      <c r="I46" s="6"/>
      <c r="J46" s="23"/>
      <c r="K46" s="8"/>
    </row>
    <row r="47" spans="2:11" x14ac:dyDescent="0.25">
      <c r="B47" s="24"/>
      <c r="C47" s="11"/>
      <c r="D47" s="10"/>
      <c r="E47" s="25" t="str">
        <f t="shared" si="0"/>
        <v/>
      </c>
      <c r="F47" s="10"/>
      <c r="G47" s="10"/>
      <c r="H47" s="10"/>
      <c r="I47" s="10"/>
      <c r="J47" s="26"/>
      <c r="K47" s="12"/>
    </row>
    <row r="48" spans="2:11" x14ac:dyDescent="0.25">
      <c r="B48" s="21"/>
      <c r="C48" s="7"/>
      <c r="D48" s="6"/>
      <c r="E48" s="22" t="str">
        <f t="shared" si="0"/>
        <v/>
      </c>
      <c r="F48" s="6"/>
      <c r="G48" s="6"/>
      <c r="H48" s="6"/>
      <c r="I48" s="6"/>
      <c r="J48" s="23"/>
      <c r="K48" s="8"/>
    </row>
    <row r="49" spans="2:11" x14ac:dyDescent="0.25">
      <c r="B49" s="24"/>
      <c r="C49" s="11"/>
      <c r="D49" s="10"/>
      <c r="E49" s="25" t="str">
        <f t="shared" si="0"/>
        <v/>
      </c>
      <c r="F49" s="10"/>
      <c r="G49" s="10"/>
      <c r="H49" s="10"/>
      <c r="I49" s="10"/>
      <c r="J49" s="26"/>
      <c r="K49" s="12"/>
    </row>
    <row r="50" spans="2:11" x14ac:dyDescent="0.25">
      <c r="B50" s="21"/>
      <c r="C50" s="7"/>
      <c r="D50" s="6"/>
      <c r="E50" s="22" t="str">
        <f t="shared" ref="E50:E81" si="1">IF(D50="", "", MAX(D50-1,0))</f>
        <v/>
      </c>
      <c r="F50" s="6"/>
      <c r="G50" s="6"/>
      <c r="H50" s="6"/>
      <c r="I50" s="6"/>
      <c r="J50" s="23"/>
      <c r="K50" s="8"/>
    </row>
    <row r="51" spans="2:11" x14ac:dyDescent="0.25">
      <c r="B51" s="24"/>
      <c r="C51" s="11"/>
      <c r="D51" s="10"/>
      <c r="E51" s="25" t="str">
        <f t="shared" si="1"/>
        <v/>
      </c>
      <c r="F51" s="10"/>
      <c r="G51" s="10"/>
      <c r="H51" s="10"/>
      <c r="I51" s="10"/>
      <c r="J51" s="26"/>
      <c r="K51" s="12"/>
    </row>
    <row r="52" spans="2:11" x14ac:dyDescent="0.25">
      <c r="B52" s="21"/>
      <c r="C52" s="7"/>
      <c r="D52" s="6"/>
      <c r="E52" s="22" t="str">
        <f t="shared" si="1"/>
        <v/>
      </c>
      <c r="F52" s="6"/>
      <c r="G52" s="6"/>
      <c r="H52" s="6"/>
      <c r="I52" s="6"/>
      <c r="J52" s="23"/>
      <c r="K52" s="8"/>
    </row>
    <row r="53" spans="2:11" x14ac:dyDescent="0.25">
      <c r="B53" s="24"/>
      <c r="C53" s="11"/>
      <c r="D53" s="10"/>
      <c r="E53" s="25" t="str">
        <f t="shared" si="1"/>
        <v/>
      </c>
      <c r="F53" s="10"/>
      <c r="G53" s="10"/>
      <c r="H53" s="10"/>
      <c r="I53" s="10"/>
      <c r="J53" s="26"/>
      <c r="K53" s="12"/>
    </row>
    <row r="54" spans="2:11" x14ac:dyDescent="0.25">
      <c r="B54" s="21"/>
      <c r="C54" s="7"/>
      <c r="D54" s="6"/>
      <c r="E54" s="22" t="str">
        <f t="shared" si="1"/>
        <v/>
      </c>
      <c r="F54" s="6"/>
      <c r="G54" s="6"/>
      <c r="H54" s="6"/>
      <c r="I54" s="6"/>
      <c r="J54" s="23"/>
      <c r="K54" s="8"/>
    </row>
    <row r="55" spans="2:11" x14ac:dyDescent="0.25">
      <c r="B55" s="24"/>
      <c r="C55" s="11"/>
      <c r="D55" s="10"/>
      <c r="E55" s="25" t="str">
        <f t="shared" si="1"/>
        <v/>
      </c>
      <c r="F55" s="10"/>
      <c r="G55" s="10"/>
      <c r="H55" s="10"/>
      <c r="I55" s="10"/>
      <c r="J55" s="26"/>
      <c r="K55" s="12"/>
    </row>
    <row r="56" spans="2:11" x14ac:dyDescent="0.25">
      <c r="B56" s="21"/>
      <c r="C56" s="7"/>
      <c r="D56" s="6"/>
      <c r="E56" s="22" t="str">
        <f t="shared" si="1"/>
        <v/>
      </c>
      <c r="F56" s="6"/>
      <c r="G56" s="6"/>
      <c r="H56" s="6"/>
      <c r="I56" s="6"/>
      <c r="J56" s="23"/>
      <c r="K56" s="8"/>
    </row>
    <row r="57" spans="2:11" x14ac:dyDescent="0.25">
      <c r="B57" s="24"/>
      <c r="C57" s="11"/>
      <c r="D57" s="10"/>
      <c r="E57" s="25" t="str">
        <f t="shared" si="1"/>
        <v/>
      </c>
      <c r="F57" s="10"/>
      <c r="G57" s="10"/>
      <c r="H57" s="10"/>
      <c r="I57" s="10"/>
      <c r="J57" s="26"/>
      <c r="K57" s="12"/>
    </row>
    <row r="58" spans="2:11" x14ac:dyDescent="0.25">
      <c r="B58" s="21"/>
      <c r="C58" s="7"/>
      <c r="D58" s="6"/>
      <c r="E58" s="22" t="str">
        <f t="shared" si="1"/>
        <v/>
      </c>
      <c r="F58" s="6"/>
      <c r="G58" s="6"/>
      <c r="H58" s="6"/>
      <c r="I58" s="6"/>
      <c r="J58" s="23"/>
      <c r="K58" s="8"/>
    </row>
    <row r="59" spans="2:11" x14ac:dyDescent="0.25">
      <c r="B59" s="24"/>
      <c r="C59" s="11"/>
      <c r="D59" s="10"/>
      <c r="E59" s="25" t="str">
        <f t="shared" si="1"/>
        <v/>
      </c>
      <c r="F59" s="10"/>
      <c r="G59" s="10"/>
      <c r="H59" s="10"/>
      <c r="I59" s="10"/>
      <c r="J59" s="26"/>
      <c r="K59" s="12"/>
    </row>
    <row r="60" spans="2:11" x14ac:dyDescent="0.25">
      <c r="B60" s="21"/>
      <c r="C60" s="7"/>
      <c r="D60" s="6"/>
      <c r="E60" s="22" t="str">
        <f t="shared" si="1"/>
        <v/>
      </c>
      <c r="F60" s="6"/>
      <c r="G60" s="6"/>
      <c r="H60" s="6"/>
      <c r="I60" s="6"/>
      <c r="J60" s="23"/>
      <c r="K60" s="8"/>
    </row>
    <row r="61" spans="2:11" x14ac:dyDescent="0.25">
      <c r="B61" s="24"/>
      <c r="C61" s="11"/>
      <c r="D61" s="10"/>
      <c r="E61" s="25" t="str">
        <f t="shared" si="1"/>
        <v/>
      </c>
      <c r="F61" s="10"/>
      <c r="G61" s="10"/>
      <c r="H61" s="10"/>
      <c r="I61" s="10"/>
      <c r="J61" s="26"/>
      <c r="K61" s="12"/>
    </row>
    <row r="62" spans="2:11" x14ac:dyDescent="0.25">
      <c r="B62" s="21"/>
      <c r="C62" s="7"/>
      <c r="D62" s="6"/>
      <c r="E62" s="22" t="str">
        <f t="shared" si="1"/>
        <v/>
      </c>
      <c r="F62" s="6"/>
      <c r="G62" s="6"/>
      <c r="H62" s="6"/>
      <c r="I62" s="6"/>
      <c r="J62" s="23"/>
      <c r="K62" s="8"/>
    </row>
    <row r="63" spans="2:11" x14ac:dyDescent="0.25">
      <c r="B63" s="24"/>
      <c r="C63" s="11"/>
      <c r="D63" s="10"/>
      <c r="E63" s="25" t="str">
        <f t="shared" si="1"/>
        <v/>
      </c>
      <c r="F63" s="10"/>
      <c r="G63" s="10"/>
      <c r="H63" s="10"/>
      <c r="I63" s="10"/>
      <c r="J63" s="26"/>
      <c r="K63" s="12"/>
    </row>
    <row r="64" spans="2:11" x14ac:dyDescent="0.25">
      <c r="B64" s="21"/>
      <c r="C64" s="7"/>
      <c r="D64" s="6"/>
      <c r="E64" s="22" t="str">
        <f t="shared" si="1"/>
        <v/>
      </c>
      <c r="F64" s="6"/>
      <c r="G64" s="6"/>
      <c r="H64" s="6"/>
      <c r="I64" s="6"/>
      <c r="J64" s="23"/>
      <c r="K64" s="8"/>
    </row>
    <row r="65" spans="2:11" x14ac:dyDescent="0.25">
      <c r="B65" s="24"/>
      <c r="C65" s="11"/>
      <c r="D65" s="10"/>
      <c r="E65" s="25" t="str">
        <f t="shared" si="1"/>
        <v/>
      </c>
      <c r="F65" s="10"/>
      <c r="G65" s="10"/>
      <c r="H65" s="10"/>
      <c r="I65" s="10"/>
      <c r="J65" s="26"/>
      <c r="K65" s="12"/>
    </row>
    <row r="66" spans="2:11" x14ac:dyDescent="0.25">
      <c r="B66" s="21"/>
      <c r="C66" s="7"/>
      <c r="D66" s="6"/>
      <c r="E66" s="22" t="str">
        <f t="shared" si="1"/>
        <v/>
      </c>
      <c r="F66" s="6"/>
      <c r="G66" s="6"/>
      <c r="H66" s="6"/>
      <c r="I66" s="6"/>
      <c r="J66" s="23"/>
      <c r="K66" s="8"/>
    </row>
    <row r="67" spans="2:11" x14ac:dyDescent="0.25">
      <c r="B67" s="27"/>
      <c r="C67" s="15"/>
      <c r="D67" s="14"/>
      <c r="E67" s="28" t="str">
        <f t="shared" si="1"/>
        <v/>
      </c>
      <c r="F67" s="14"/>
      <c r="G67" s="14"/>
      <c r="H67" s="14"/>
      <c r="I67" s="14"/>
      <c r="J67" s="29"/>
      <c r="K67" s="16"/>
    </row>
    <row r="70" spans="2:11" ht="16.5" x14ac:dyDescent="0.25">
      <c r="B70" s="53" t="s">
        <v>71</v>
      </c>
      <c r="C70" s="54"/>
      <c r="D70" s="55"/>
      <c r="F70" s="53" t="s">
        <v>72</v>
      </c>
      <c r="G70" s="54"/>
      <c r="H70" s="54"/>
      <c r="I70" s="54"/>
      <c r="J70" s="55"/>
      <c r="K70" s="50"/>
    </row>
    <row r="71" spans="2:11" x14ac:dyDescent="0.25">
      <c r="B71" s="18" t="s">
        <v>73</v>
      </c>
      <c r="C71" s="19" t="s">
        <v>74</v>
      </c>
      <c r="D71" s="20" t="s">
        <v>75</v>
      </c>
      <c r="F71" s="18" t="s">
        <v>76</v>
      </c>
      <c r="G71" s="19" t="s">
        <v>77</v>
      </c>
      <c r="H71" s="19" t="s">
        <v>78</v>
      </c>
      <c r="I71" s="19" t="s">
        <v>79</v>
      </c>
      <c r="J71" s="20" t="s">
        <v>10</v>
      </c>
    </row>
    <row r="72" spans="2:11" ht="45" x14ac:dyDescent="0.25">
      <c r="B72" s="5" t="s">
        <v>48</v>
      </c>
      <c r="C72" s="23">
        <v>620</v>
      </c>
      <c r="D72" s="30">
        <v>585</v>
      </c>
      <c r="F72" s="31" t="s">
        <v>80</v>
      </c>
      <c r="G72" s="6" t="s">
        <v>81</v>
      </c>
      <c r="H72" s="32">
        <v>46132</v>
      </c>
      <c r="I72" s="6" t="s">
        <v>82</v>
      </c>
      <c r="J72" s="33" t="s">
        <v>83</v>
      </c>
    </row>
    <row r="73" spans="2:11" ht="30" x14ac:dyDescent="0.25">
      <c r="B73" s="9" t="s">
        <v>49</v>
      </c>
      <c r="C73" s="26">
        <v>780</v>
      </c>
      <c r="D73" s="34">
        <v>820</v>
      </c>
      <c r="F73" s="35" t="s">
        <v>84</v>
      </c>
      <c r="G73" s="10" t="s">
        <v>85</v>
      </c>
      <c r="H73" s="36">
        <v>46134</v>
      </c>
      <c r="I73" s="10" t="s">
        <v>86</v>
      </c>
      <c r="J73" s="37" t="s">
        <v>38</v>
      </c>
    </row>
    <row r="74" spans="2:11" ht="30" x14ac:dyDescent="0.25">
      <c r="B74" s="5" t="s">
        <v>87</v>
      </c>
      <c r="C74" s="23">
        <v>280</v>
      </c>
      <c r="D74" s="30">
        <v>0</v>
      </c>
      <c r="F74" s="31" t="s">
        <v>88</v>
      </c>
      <c r="G74" s="6" t="s">
        <v>85</v>
      </c>
      <c r="H74" s="32">
        <v>46140</v>
      </c>
      <c r="I74" s="6" t="s">
        <v>66</v>
      </c>
      <c r="J74" s="33" t="s">
        <v>38</v>
      </c>
    </row>
    <row r="75" spans="2:11" ht="30" x14ac:dyDescent="0.25">
      <c r="B75" s="9" t="s">
        <v>89</v>
      </c>
      <c r="C75" s="26">
        <v>150</v>
      </c>
      <c r="D75" s="34">
        <v>0</v>
      </c>
      <c r="F75" s="35" t="s">
        <v>90</v>
      </c>
      <c r="G75" s="10" t="s">
        <v>91</v>
      </c>
      <c r="H75" s="36">
        <v>46147</v>
      </c>
      <c r="I75" s="10" t="s">
        <v>82</v>
      </c>
      <c r="J75" s="37" t="s">
        <v>38</v>
      </c>
    </row>
    <row r="76" spans="2:11" ht="30" x14ac:dyDescent="0.25">
      <c r="B76" s="5" t="s">
        <v>92</v>
      </c>
      <c r="C76" s="23">
        <v>90</v>
      </c>
      <c r="D76" s="30">
        <v>0</v>
      </c>
      <c r="F76" s="31" t="s">
        <v>93</v>
      </c>
      <c r="G76" s="6" t="s">
        <v>81</v>
      </c>
      <c r="H76" s="32">
        <v>46150</v>
      </c>
      <c r="I76" s="6" t="s">
        <v>66</v>
      </c>
      <c r="J76" s="33" t="s">
        <v>38</v>
      </c>
    </row>
    <row r="77" spans="2:11" ht="30" x14ac:dyDescent="0.25">
      <c r="B77" s="38" t="s">
        <v>94</v>
      </c>
      <c r="C77" s="39">
        <f>SUM(C72:C76)</f>
        <v>1920</v>
      </c>
      <c r="D77" s="40">
        <f>SUM(D72:D76)</f>
        <v>1405</v>
      </c>
      <c r="F77" s="41" t="s">
        <v>95</v>
      </c>
      <c r="G77" s="14" t="s">
        <v>85</v>
      </c>
      <c r="H77" s="42">
        <v>46152</v>
      </c>
      <c r="I77" s="14" t="s">
        <v>66</v>
      </c>
      <c r="J77" s="43" t="s">
        <v>38</v>
      </c>
    </row>
  </sheetData>
  <mergeCells count="18">
    <mergeCell ref="C15:D15"/>
    <mergeCell ref="F70:K70"/>
    <mergeCell ref="B16:K16"/>
    <mergeCell ref="D2:K3"/>
    <mergeCell ref="C14:D14"/>
    <mergeCell ref="B70:D70"/>
    <mergeCell ref="C13:D13"/>
    <mergeCell ref="C9:D9"/>
    <mergeCell ref="B6:D6"/>
    <mergeCell ref="C8:D8"/>
    <mergeCell ref="B5:K5"/>
    <mergeCell ref="C12:D12"/>
    <mergeCell ref="C7:D7"/>
    <mergeCell ref="B2:C3"/>
    <mergeCell ref="B4:K4"/>
    <mergeCell ref="F6:K6"/>
    <mergeCell ref="C10:D10"/>
    <mergeCell ref="C11:D11"/>
  </mergeCells>
  <conditionalFormatting sqref="B72:D76">
    <cfRule type="expression" dxfId="4" priority="4">
      <formula>$D72&gt;$C72</formula>
    </cfRule>
  </conditionalFormatting>
  <conditionalFormatting sqref="B18:K67">
    <cfRule type="expression" dxfId="3" priority="1">
      <formula>AND($C18&lt;&gt;"",$H18&lt;&gt;"Sí")</formula>
    </cfRule>
    <cfRule type="expression" dxfId="2" priority="2">
      <formula>AND($B18&gt;=TODAY(),$B18&lt;=TODAY()+7,$C18&lt;&gt;"",$H18&lt;&gt;"Sí")</formula>
    </cfRule>
  </conditionalFormatting>
  <conditionalFormatting sqref="F72:J77">
    <cfRule type="expression" dxfId="1" priority="5">
      <formula>$I72="Pendiente"</formula>
    </cfRule>
  </conditionalFormatting>
  <conditionalFormatting sqref="I18:J67">
    <cfRule type="expression" dxfId="0" priority="3">
      <formula>AND($C18&lt;&gt;"",$I18="Pendiente",$J18&gt;0)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Planificador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2026-02-05T07:52:44Z</dcterms:modified>
</cp:coreProperties>
</file>