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entrenador personal\"/>
    </mc:Choice>
  </mc:AlternateContent>
  <xr:revisionPtr revIDLastSave="0" documentId="13_ncr:1_{6B9B37B6-5B87-4EBF-A4FC-2AA6D887029B}" xr6:coauthVersionLast="47" xr6:coauthVersionMax="47" xr10:uidLastSave="{00000000-0000-0000-0000-000000000000}"/>
  <bookViews>
    <workbookView xWindow="2340" yWindow="2340" windowWidth="20400" windowHeight="13470" xr2:uid="{00000000-000D-0000-FFFF-FFFF00000000}"/>
  </bookViews>
  <sheets>
    <sheet name="Plan semanal" sheetId="1" r:id="rId1"/>
  </sheets>
  <definedNames>
    <definedName name="_xlnm.Print_Area" localSheetId="0">'Plan semanal'!$A$1:$K$43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1" l="1"/>
  <c r="C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39" i="1" s="1"/>
  <c r="K7" i="1" s="1"/>
  <c r="I19" i="1"/>
  <c r="D19" i="1"/>
  <c r="K4" i="1" s="1"/>
  <c r="C19" i="1"/>
  <c r="K11" i="1"/>
  <c r="K10" i="1"/>
  <c r="K9" i="1"/>
  <c r="K8" i="1"/>
  <c r="K6" i="1"/>
  <c r="K5" i="1"/>
  <c r="K3" i="1"/>
</calcChain>
</file>

<file path=xl/sharedStrings.xml><?xml version="1.0" encoding="utf-8"?>
<sst xmlns="http://schemas.openxmlformats.org/spreadsheetml/2006/main" count="108" uniqueCount="85">
  <si>
    <t>Plan semanal (entrenador/a personal)</t>
  </si>
  <si>
    <t>Semana</t>
  </si>
  <si>
    <t>Semana 08</t>
  </si>
  <si>
    <t>Del</t>
  </si>
  <si>
    <t>al</t>
  </si>
  <si>
    <t>Preparado por</t>
  </si>
  <si>
    <t>Equipo MoveLab</t>
  </si>
  <si>
    <t>Resumen</t>
  </si>
  <si>
    <t>Metas (semana)</t>
  </si>
  <si>
    <t>1) Reducir rigidez de cuello y espalda (rutina corta diaria).
2) Llegar a 60–90 min de caminata continua con buena postura.
3) Construir fuerza base en piernas y espalda sin molestias.</t>
  </si>
  <si>
    <t>Para</t>
  </si>
  <si>
    <t>Cliente demo: Ari</t>
  </si>
  <si>
    <t>Min. precalentamiento</t>
  </si>
  <si>
    <t>Km precalentamiento</t>
  </si>
  <si>
    <t>Actividades precal.</t>
  </si>
  <si>
    <t>Precalentamiento</t>
  </si>
  <si>
    <t>Días (plan)</t>
  </si>
  <si>
    <t>Series musculatura</t>
  </si>
  <si>
    <t>Día</t>
  </si>
  <si>
    <t>Actividad</t>
  </si>
  <si>
    <t>Tiempo / Distancia</t>
  </si>
  <si>
    <t>Series / Reps</t>
  </si>
  <si>
    <t>Intensidad</t>
  </si>
  <si>
    <t>Enfoque</t>
  </si>
  <si>
    <t>Notas</t>
  </si>
  <si>
    <t>Volumen (kg)</t>
  </si>
  <si>
    <t/>
  </si>
  <si>
    <t>Min</t>
  </si>
  <si>
    <t>Km</t>
  </si>
  <si>
    <t>Series</t>
  </si>
  <si>
    <t>Reps</t>
  </si>
  <si>
    <t>Registros muscul.</t>
  </si>
  <si>
    <t>Lunes</t>
  </si>
  <si>
    <t>Movilidad torácica + respiración 90/90</t>
  </si>
  <si>
    <t>Suave (RPE 3-4)</t>
  </si>
  <si>
    <t>Movilidad</t>
  </si>
  <si>
    <t>Sin dolor; ritmo controlado</t>
  </si>
  <si>
    <t>Descanso prom. (s)</t>
  </si>
  <si>
    <t>Martes</t>
  </si>
  <si>
    <t>Caminata en cinta (inclinación 3%)</t>
  </si>
  <si>
    <t>Moderada (RPE 5-6)</t>
  </si>
  <si>
    <t>Cardio</t>
  </si>
  <si>
    <t>Cadencia cómoda; nariz-boca</t>
  </si>
  <si>
    <t>Días plan precal.</t>
  </si>
  <si>
    <t>Miércoles</t>
  </si>
  <si>
    <t>Activación glúteo medio con banda</t>
  </si>
  <si>
    <t>Activación</t>
  </si>
  <si>
    <t>Mantén pelvis estable</t>
  </si>
  <si>
    <t>Días plan musc.</t>
  </si>
  <si>
    <t>Jueves</t>
  </si>
  <si>
    <t>Bici suave + movilidad de tobillo</t>
  </si>
  <si>
    <t>Pulso conversacional</t>
  </si>
  <si>
    <t>Notas rápidas</t>
  </si>
  <si>
    <t>Rellena celdas azules</t>
  </si>
  <si>
    <t>Sábado</t>
  </si>
  <si>
    <t>Movilidad de cadera + balance unipodal</t>
  </si>
  <si>
    <t>Técnica</t>
  </si>
  <si>
    <t>Enfócate en apoyo del pie</t>
  </si>
  <si>
    <t>Domingo</t>
  </si>
  <si>
    <t>Caminata exterior (terreno llano)</t>
  </si>
  <si>
    <t>Postura alta; brazos sueltos</t>
  </si>
  <si>
    <t>Totales</t>
  </si>
  <si>
    <t>Actividades</t>
  </si>
  <si>
    <t>Musculatura</t>
  </si>
  <si>
    <t>Ejercicio</t>
  </si>
  <si>
    <t>Peso (kg)</t>
  </si>
  <si>
    <t>Descanso (s)</t>
  </si>
  <si>
    <t>Esfuerzo (RIR)</t>
  </si>
  <si>
    <t>Sentadilla goblet</t>
  </si>
  <si>
    <t>Profundidad cómoda</t>
  </si>
  <si>
    <t>Remo con mancuerna (1 brazo)</t>
  </si>
  <si>
    <t>Pausa 1s arriba</t>
  </si>
  <si>
    <t>Peso muerto rumano (mancuernas)</t>
  </si>
  <si>
    <t>Espalda neutra</t>
  </si>
  <si>
    <t>Press de suelo (mancuernas)</t>
  </si>
  <si>
    <t>Codos 45°</t>
  </si>
  <si>
    <t>Viernes</t>
  </si>
  <si>
    <t>Step-up a caja baja</t>
  </si>
  <si>
    <t>Sube controlado</t>
  </si>
  <si>
    <t>Face pull con banda</t>
  </si>
  <si>
    <t>Banda: tensión media</t>
  </si>
  <si>
    <t>Plancha lateral (segundos)</t>
  </si>
  <si>
    <t>30 = segundos</t>
  </si>
  <si>
    <t>Reps totales / Volumen</t>
  </si>
  <si>
    <t>Cómo usarla: completa las celdas azules. En 'Tiempo' y 'Distancia' escribe solo números (min / km). En musculatura el 'Volumen' se calcula automáticamente como Series × Reps × Peso. Si un ejercicio no usa kg (bandas, isométricos), deja Peso en 0 y acláralo en Notas.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</si>
</sst>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1F4E79"/>
      <name val="Calibri"/>
    </font>
    <font>
      <sz val="10"/>
      <color rgb="FF0000FF"/>
      <name val="Calibri"/>
    </font>
    <font>
      <b/>
      <sz val="12"/>
      <color rgb="FFFFFFFF"/>
      <name val="Calibri"/>
    </font>
    <font>
      <b/>
      <sz val="10"/>
      <color rgb="FF000000"/>
      <name val="Calibri"/>
    </font>
    <font>
      <b/>
      <sz val="13"/>
      <color rgb="FFFFFFFF"/>
      <name val="Calibri"/>
    </font>
    <font>
      <b/>
      <sz val="11"/>
      <color rgb="FFFFFFFF"/>
      <name val="Calibri"/>
    </font>
    <font>
      <b/>
      <sz val="10"/>
      <color rgb="FFFFFFFF"/>
      <name val="Calibri"/>
    </font>
    <font>
      <sz val="10"/>
      <color rgb="FF000000"/>
      <name val="Calibri"/>
    </font>
    <font>
      <i/>
      <sz val="9"/>
      <color rgb="FF666666"/>
      <name val="Calibri"/>
    </font>
    <font>
      <sz val="9"/>
      <color rgb="FF40404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F5597"/>
      </patternFill>
    </fill>
    <fill>
      <patternFill patternType="solid">
        <fgColor rgb="FFEEF3FB"/>
      </patternFill>
    </fill>
    <fill>
      <patternFill patternType="solid">
        <fgColor rgb="FF5B9BD5"/>
      </patternFill>
    </fill>
    <fill>
      <patternFill patternType="solid">
        <fgColor rgb="FFF2F2F2"/>
      </patternFill>
    </fill>
    <fill>
      <patternFill patternType="solid">
        <fgColor rgb="FFFAFAFA"/>
      </patternFill>
    </fill>
  </fills>
  <borders count="11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 style="thin">
        <color rgb="FF9E9E9E"/>
      </top>
      <bottom/>
      <diagonal/>
    </border>
    <border>
      <left/>
      <right style="thin">
        <color rgb="FF9E9E9E"/>
      </right>
      <top style="thin">
        <color rgb="FF9E9E9E"/>
      </top>
      <bottom/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9E9E9E"/>
      </left>
      <right style="thin">
        <color rgb="FF9E9E9E"/>
      </right>
      <top style="medium">
        <color rgb="FF1F4E79"/>
      </top>
      <bottom style="thin">
        <color rgb="FF9E9E9E"/>
      </bottom>
      <diagonal/>
    </border>
    <border>
      <left style="thin">
        <color rgb="FF9E9E9E"/>
      </left>
      <right/>
      <top/>
      <bottom/>
      <diagonal/>
    </border>
    <border>
      <left/>
      <right style="thin">
        <color rgb="FF9E9E9E"/>
      </right>
      <top/>
      <bottom/>
      <diagonal/>
    </border>
    <border>
      <left style="thin">
        <color rgb="FF9E9E9E"/>
      </left>
      <right/>
      <top/>
      <bottom style="thin">
        <color rgb="FF9E9E9E"/>
      </bottom>
      <diagonal/>
    </border>
    <border>
      <left/>
      <right/>
      <top/>
      <bottom style="thin">
        <color rgb="FF9E9E9E"/>
      </bottom>
      <diagonal/>
    </border>
    <border>
      <left/>
      <right style="thin">
        <color rgb="FF9E9E9E"/>
      </right>
      <top/>
      <bottom style="thin">
        <color rgb="FF9E9E9E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0" borderId="5" xfId="0" applyBorder="1"/>
    <xf numFmtId="0" fontId="2" fillId="6" borderId="5" xfId="0" applyFont="1" applyFill="1" applyBorder="1" applyAlignment="1">
      <alignment horizontal="left" vertical="center" wrapText="1"/>
    </xf>
    <xf numFmtId="1" fontId="9" fillId="6" borderId="5" xfId="0" applyNumberFormat="1" applyFont="1" applyFill="1" applyBorder="1" applyAlignment="1">
      <alignment horizontal="center" vertical="center" wrapText="1"/>
    </xf>
    <xf numFmtId="164" fontId="9" fillId="6" borderId="5" xfId="0" applyNumberFormat="1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right" vertical="center" wrapText="1"/>
    </xf>
    <xf numFmtId="1" fontId="7" fillId="3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right" vertical="center"/>
    </xf>
    <xf numFmtId="164" fontId="5" fillId="4" borderId="1" xfId="0" applyNumberFormat="1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7" fillId="3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vertical="top" wrapText="1"/>
    </xf>
    <xf numFmtId="0" fontId="0" fillId="0" borderId="6" xfId="0" applyBorder="1"/>
    <xf numFmtId="0" fontId="0" fillId="0" borderId="0" xfId="0"/>
    <xf numFmtId="0" fontId="0" fillId="0" borderId="7" xfId="0" applyBorder="1"/>
    <xf numFmtId="0" fontId="4" fillId="3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rgb="FFFFF2CC"/>
        </patternFill>
      </fill>
    </dxf>
    <dxf>
      <fill>
        <patternFill>
          <bgColor rgb="FFF8CBA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showGridLines="0" tabSelected="1" workbookViewId="0">
      <selection activeCell="J7" sqref="J7"/>
    </sheetView>
  </sheetViews>
  <sheetFormatPr baseColWidth="10" defaultColWidth="9.140625" defaultRowHeight="15" x14ac:dyDescent="0.25"/>
  <cols>
    <col min="1" max="1" width="11" customWidth="1"/>
    <col min="2" max="2" width="30" customWidth="1"/>
    <col min="3" max="3" width="9" customWidth="1"/>
    <col min="4" max="4" width="10.42578125" bestFit="1" customWidth="1"/>
    <col min="5" max="5" width="9" customWidth="1"/>
    <col min="6" max="6" width="12" bestFit="1" customWidth="1"/>
    <col min="7" max="7" width="16" customWidth="1"/>
    <col min="8" max="8" width="14" customWidth="1"/>
    <col min="9" max="9" width="30" customWidth="1"/>
    <col min="10" max="10" width="22" customWidth="1"/>
    <col min="11" max="11" width="12" customWidth="1"/>
  </cols>
  <sheetData>
    <row r="1" spans="1:11" ht="27.95" customHeight="1" x14ac:dyDescent="0.25">
      <c r="A1" s="38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x14ac:dyDescent="0.25">
      <c r="A2" s="1" t="s">
        <v>1</v>
      </c>
      <c r="B2" s="2" t="s">
        <v>2</v>
      </c>
      <c r="C2" s="1" t="s">
        <v>3</v>
      </c>
      <c r="D2" s="3">
        <v>46069</v>
      </c>
      <c r="E2" s="1" t="s">
        <v>4</v>
      </c>
      <c r="F2" s="3">
        <v>46075</v>
      </c>
      <c r="G2" s="1" t="s">
        <v>5</v>
      </c>
      <c r="H2" s="24" t="s">
        <v>6</v>
      </c>
      <c r="I2" s="30"/>
      <c r="J2" s="36" t="s">
        <v>7</v>
      </c>
      <c r="K2" s="30"/>
    </row>
    <row r="3" spans="1:11" ht="25.5" x14ac:dyDescent="0.25">
      <c r="A3" s="1" t="s">
        <v>8</v>
      </c>
      <c r="B3" s="24" t="s">
        <v>9</v>
      </c>
      <c r="C3" s="25"/>
      <c r="D3" s="25"/>
      <c r="E3" s="25"/>
      <c r="F3" s="26"/>
      <c r="G3" s="1" t="s">
        <v>10</v>
      </c>
      <c r="H3" s="24" t="s">
        <v>11</v>
      </c>
      <c r="I3" s="30"/>
      <c r="J3" s="4" t="s">
        <v>12</v>
      </c>
      <c r="K3" s="21">
        <f>IFERROR($C$19,0)</f>
        <v>76</v>
      </c>
    </row>
    <row r="4" spans="1:11" ht="42" customHeight="1" x14ac:dyDescent="0.25">
      <c r="A4" s="5"/>
      <c r="B4" s="27"/>
      <c r="C4" s="28"/>
      <c r="D4" s="28"/>
      <c r="E4" s="28"/>
      <c r="F4" s="29"/>
      <c r="G4" s="5"/>
      <c r="H4" s="5"/>
      <c r="I4" s="5"/>
      <c r="J4" s="4" t="s">
        <v>13</v>
      </c>
      <c r="K4" s="22">
        <f>IFERROR($D$19,0)</f>
        <v>3.7</v>
      </c>
    </row>
    <row r="5" spans="1:11" x14ac:dyDescent="0.25">
      <c r="J5" s="4" t="s">
        <v>14</v>
      </c>
      <c r="K5" s="21">
        <f>COUNTA($B$9:$B$18)</f>
        <v>6</v>
      </c>
    </row>
    <row r="6" spans="1:11" ht="21.95" customHeight="1" x14ac:dyDescent="0.25">
      <c r="A6" s="37" t="s">
        <v>15</v>
      </c>
      <c r="B6" s="34"/>
      <c r="C6" s="34"/>
      <c r="D6" s="34"/>
      <c r="E6" s="34"/>
      <c r="F6" s="34"/>
      <c r="G6" s="34"/>
      <c r="H6" s="6" t="s">
        <v>16</v>
      </c>
      <c r="I6" s="7">
        <v>5</v>
      </c>
      <c r="J6" s="4" t="s">
        <v>17</v>
      </c>
      <c r="K6" s="21">
        <f>IFERROR($C$39,0)</f>
        <v>21</v>
      </c>
    </row>
    <row r="7" spans="1:11" ht="20.100000000000001" customHeight="1" x14ac:dyDescent="0.25">
      <c r="A7" s="8" t="s">
        <v>18</v>
      </c>
      <c r="B7" s="8" t="s">
        <v>19</v>
      </c>
      <c r="C7" s="31" t="s">
        <v>20</v>
      </c>
      <c r="D7" s="30"/>
      <c r="E7" s="31" t="s">
        <v>21</v>
      </c>
      <c r="F7" s="30"/>
      <c r="G7" s="8" t="s">
        <v>22</v>
      </c>
      <c r="H7" s="8" t="s">
        <v>23</v>
      </c>
      <c r="I7" s="8" t="s">
        <v>24</v>
      </c>
      <c r="J7" s="4" t="s">
        <v>25</v>
      </c>
      <c r="K7" s="21">
        <f>IFERROR($H$39,0)</f>
        <v>2076</v>
      </c>
    </row>
    <row r="8" spans="1:11" ht="18" customHeight="1" x14ac:dyDescent="0.25">
      <c r="A8" s="9" t="s">
        <v>26</v>
      </c>
      <c r="B8" s="9" t="s">
        <v>26</v>
      </c>
      <c r="C8" s="9" t="s">
        <v>27</v>
      </c>
      <c r="D8" s="9" t="s">
        <v>28</v>
      </c>
      <c r="E8" s="9" t="s">
        <v>29</v>
      </c>
      <c r="F8" s="9" t="s">
        <v>30</v>
      </c>
      <c r="G8" s="9" t="s">
        <v>26</v>
      </c>
      <c r="H8" s="9" t="s">
        <v>26</v>
      </c>
      <c r="I8" s="9" t="s">
        <v>26</v>
      </c>
      <c r="J8" s="4" t="s">
        <v>31</v>
      </c>
      <c r="K8" s="21">
        <f>COUNTA($B$24:$B$38)</f>
        <v>7</v>
      </c>
    </row>
    <row r="9" spans="1:11" ht="25.5" x14ac:dyDescent="0.25">
      <c r="A9" s="7" t="s">
        <v>32</v>
      </c>
      <c r="B9" s="10" t="s">
        <v>33</v>
      </c>
      <c r="C9" s="11">
        <v>8</v>
      </c>
      <c r="D9" s="12">
        <v>0</v>
      </c>
      <c r="E9" s="11">
        <v>2</v>
      </c>
      <c r="F9" s="11">
        <v>6</v>
      </c>
      <c r="G9" s="7" t="s">
        <v>34</v>
      </c>
      <c r="H9" s="7" t="s">
        <v>35</v>
      </c>
      <c r="I9" s="10" t="s">
        <v>36</v>
      </c>
      <c r="J9" s="4" t="s">
        <v>37</v>
      </c>
      <c r="K9" s="21">
        <f>IFERROR(AVERAGEIF($F$24:$F$38,"&gt;0"),0)</f>
        <v>66.428571428571431</v>
      </c>
    </row>
    <row r="10" spans="1:11" ht="25.5" x14ac:dyDescent="0.25">
      <c r="A10" s="7" t="s">
        <v>38</v>
      </c>
      <c r="B10" s="10" t="s">
        <v>39</v>
      </c>
      <c r="C10" s="11">
        <v>15</v>
      </c>
      <c r="D10" s="12">
        <v>1.2</v>
      </c>
      <c r="E10" s="11"/>
      <c r="F10" s="11"/>
      <c r="G10" s="7" t="s">
        <v>40</v>
      </c>
      <c r="H10" s="7" t="s">
        <v>41</v>
      </c>
      <c r="I10" s="10" t="s">
        <v>42</v>
      </c>
      <c r="J10" s="4" t="s">
        <v>43</v>
      </c>
      <c r="K10" s="21">
        <f>$I$6</f>
        <v>5</v>
      </c>
    </row>
    <row r="11" spans="1:11" ht="25.5" x14ac:dyDescent="0.25">
      <c r="A11" s="7" t="s">
        <v>44</v>
      </c>
      <c r="B11" s="10" t="s">
        <v>45</v>
      </c>
      <c r="C11" s="11">
        <v>6</v>
      </c>
      <c r="D11" s="12">
        <v>0</v>
      </c>
      <c r="E11" s="11">
        <v>2</v>
      </c>
      <c r="F11" s="11">
        <v>12</v>
      </c>
      <c r="G11" s="7" t="s">
        <v>40</v>
      </c>
      <c r="H11" s="7" t="s">
        <v>46</v>
      </c>
      <c r="I11" s="10" t="s">
        <v>47</v>
      </c>
      <c r="J11" s="4" t="s">
        <v>48</v>
      </c>
      <c r="K11" s="21">
        <f>$I$22</f>
        <v>3</v>
      </c>
    </row>
    <row r="12" spans="1:11" x14ac:dyDescent="0.25">
      <c r="A12" s="7" t="s">
        <v>49</v>
      </c>
      <c r="B12" s="10" t="s">
        <v>50</v>
      </c>
      <c r="C12" s="11">
        <v>12</v>
      </c>
      <c r="D12" s="12">
        <v>0</v>
      </c>
      <c r="E12" s="11"/>
      <c r="F12" s="11"/>
      <c r="G12" s="7" t="s">
        <v>34</v>
      </c>
      <c r="H12" s="7" t="s">
        <v>41</v>
      </c>
      <c r="I12" s="10" t="s">
        <v>51</v>
      </c>
      <c r="J12" s="4" t="s">
        <v>52</v>
      </c>
      <c r="K12" s="23" t="s">
        <v>53</v>
      </c>
    </row>
    <row r="13" spans="1:11" ht="25.5" x14ac:dyDescent="0.25">
      <c r="A13" s="7" t="s">
        <v>54</v>
      </c>
      <c r="B13" s="10" t="s">
        <v>55</v>
      </c>
      <c r="C13" s="11">
        <v>10</v>
      </c>
      <c r="D13" s="12">
        <v>0</v>
      </c>
      <c r="E13" s="11">
        <v>2</v>
      </c>
      <c r="F13" s="11">
        <v>8</v>
      </c>
      <c r="G13" s="7" t="s">
        <v>34</v>
      </c>
      <c r="H13" s="7" t="s">
        <v>56</v>
      </c>
      <c r="I13" s="10" t="s">
        <v>57</v>
      </c>
    </row>
    <row r="14" spans="1:11" ht="25.5" x14ac:dyDescent="0.25">
      <c r="A14" s="7" t="s">
        <v>58</v>
      </c>
      <c r="B14" s="10" t="s">
        <v>59</v>
      </c>
      <c r="C14" s="11">
        <v>25</v>
      </c>
      <c r="D14" s="12">
        <v>2.5</v>
      </c>
      <c r="E14" s="11"/>
      <c r="F14" s="11"/>
      <c r="G14" s="7" t="s">
        <v>40</v>
      </c>
      <c r="H14" s="7" t="s">
        <v>41</v>
      </c>
      <c r="I14" s="10" t="s">
        <v>60</v>
      </c>
    </row>
    <row r="15" spans="1:11" x14ac:dyDescent="0.25">
      <c r="A15" s="7"/>
      <c r="B15" s="10"/>
      <c r="C15" s="11"/>
      <c r="D15" s="12"/>
      <c r="E15" s="11"/>
      <c r="F15" s="11"/>
      <c r="G15" s="7"/>
      <c r="H15" s="7"/>
      <c r="I15" s="10"/>
    </row>
    <row r="16" spans="1:11" x14ac:dyDescent="0.25">
      <c r="A16" s="7"/>
      <c r="B16" s="10"/>
      <c r="C16" s="11"/>
      <c r="D16" s="12"/>
      <c r="E16" s="11"/>
      <c r="F16" s="11"/>
      <c r="G16" s="7"/>
      <c r="H16" s="7"/>
      <c r="I16" s="10"/>
    </row>
    <row r="17" spans="1:9" x14ac:dyDescent="0.25">
      <c r="A17" s="7"/>
      <c r="B17" s="10"/>
      <c r="C17" s="11"/>
      <c r="D17" s="12"/>
      <c r="E17" s="11"/>
      <c r="F17" s="11"/>
      <c r="G17" s="7"/>
      <c r="H17" s="7"/>
      <c r="I17" s="10"/>
    </row>
    <row r="18" spans="1:9" x14ac:dyDescent="0.25">
      <c r="A18" s="7"/>
      <c r="B18" s="10"/>
      <c r="C18" s="11"/>
      <c r="D18" s="12"/>
      <c r="E18" s="11"/>
      <c r="F18" s="11"/>
      <c r="G18" s="7"/>
      <c r="H18" s="7"/>
      <c r="I18" s="10"/>
    </row>
    <row r="19" spans="1:9" x14ac:dyDescent="0.25">
      <c r="A19" s="13"/>
      <c r="B19" s="14" t="s">
        <v>61</v>
      </c>
      <c r="C19" s="15">
        <f>SUM(C9:C18)</f>
        <v>76</v>
      </c>
      <c r="D19" s="16">
        <f>SUM(D9:D18)</f>
        <v>3.7</v>
      </c>
      <c r="E19" s="13"/>
      <c r="F19" s="13"/>
      <c r="G19" s="13"/>
      <c r="H19" s="17" t="s">
        <v>62</v>
      </c>
      <c r="I19" s="15">
        <f>COUNTA(B9:B18)</f>
        <v>6</v>
      </c>
    </row>
    <row r="22" spans="1:9" ht="21.95" customHeight="1" x14ac:dyDescent="0.25">
      <c r="A22" s="37" t="s">
        <v>63</v>
      </c>
      <c r="B22" s="34"/>
      <c r="C22" s="34"/>
      <c r="D22" s="34"/>
      <c r="E22" s="34"/>
      <c r="F22" s="34"/>
      <c r="G22" s="34"/>
      <c r="H22" s="6" t="s">
        <v>16</v>
      </c>
      <c r="I22" s="7">
        <v>3</v>
      </c>
    </row>
    <row r="23" spans="1:9" ht="20.100000000000001" customHeight="1" x14ac:dyDescent="0.25">
      <c r="A23" s="8" t="s">
        <v>18</v>
      </c>
      <c r="B23" s="8" t="s">
        <v>64</v>
      </c>
      <c r="C23" s="8" t="s">
        <v>29</v>
      </c>
      <c r="D23" s="8" t="s">
        <v>30</v>
      </c>
      <c r="E23" s="8" t="s">
        <v>65</v>
      </c>
      <c r="F23" s="8" t="s">
        <v>66</v>
      </c>
      <c r="G23" s="8" t="s">
        <v>67</v>
      </c>
      <c r="H23" s="8" t="s">
        <v>25</v>
      </c>
      <c r="I23" s="18" t="s">
        <v>24</v>
      </c>
    </row>
    <row r="24" spans="1:9" x14ac:dyDescent="0.25">
      <c r="A24" s="7" t="s">
        <v>32</v>
      </c>
      <c r="B24" s="10" t="s">
        <v>68</v>
      </c>
      <c r="C24" s="11">
        <v>3</v>
      </c>
      <c r="D24" s="11">
        <v>10</v>
      </c>
      <c r="E24" s="12">
        <v>16</v>
      </c>
      <c r="F24" s="11">
        <v>75</v>
      </c>
      <c r="G24" s="11">
        <v>2</v>
      </c>
      <c r="H24" s="19">
        <f t="shared" ref="H24:H38" si="0">IF(OR(C24="",D24="",E24=""),"",C24*D24*E24)</f>
        <v>480</v>
      </c>
      <c r="I24" s="10" t="s">
        <v>69</v>
      </c>
    </row>
    <row r="25" spans="1:9" x14ac:dyDescent="0.25">
      <c r="A25" s="7" t="s">
        <v>32</v>
      </c>
      <c r="B25" s="10" t="s">
        <v>70</v>
      </c>
      <c r="C25" s="11">
        <v>3</v>
      </c>
      <c r="D25" s="11">
        <v>12</v>
      </c>
      <c r="E25" s="12">
        <v>14</v>
      </c>
      <c r="F25" s="11">
        <v>60</v>
      </c>
      <c r="G25" s="11">
        <v>2</v>
      </c>
      <c r="H25" s="19">
        <f t="shared" si="0"/>
        <v>504</v>
      </c>
      <c r="I25" s="10" t="s">
        <v>71</v>
      </c>
    </row>
    <row r="26" spans="1:9" x14ac:dyDescent="0.25">
      <c r="A26" s="7" t="s">
        <v>44</v>
      </c>
      <c r="B26" s="10" t="s">
        <v>72</v>
      </c>
      <c r="C26" s="11">
        <v>3</v>
      </c>
      <c r="D26" s="11">
        <v>8</v>
      </c>
      <c r="E26" s="12">
        <v>18</v>
      </c>
      <c r="F26" s="11">
        <v>90</v>
      </c>
      <c r="G26" s="11">
        <v>2</v>
      </c>
      <c r="H26" s="19">
        <f t="shared" si="0"/>
        <v>432</v>
      </c>
      <c r="I26" s="10" t="s">
        <v>73</v>
      </c>
    </row>
    <row r="27" spans="1:9" x14ac:dyDescent="0.25">
      <c r="A27" s="7" t="s">
        <v>44</v>
      </c>
      <c r="B27" s="10" t="s">
        <v>74</v>
      </c>
      <c r="C27" s="11">
        <v>3</v>
      </c>
      <c r="D27" s="11">
        <v>10</v>
      </c>
      <c r="E27" s="12">
        <v>12</v>
      </c>
      <c r="F27" s="11">
        <v>75</v>
      </c>
      <c r="G27" s="11">
        <v>2</v>
      </c>
      <c r="H27" s="19">
        <f t="shared" si="0"/>
        <v>360</v>
      </c>
      <c r="I27" s="10" t="s">
        <v>75</v>
      </c>
    </row>
    <row r="28" spans="1:9" x14ac:dyDescent="0.25">
      <c r="A28" s="7" t="s">
        <v>76</v>
      </c>
      <c r="B28" s="10" t="s">
        <v>77</v>
      </c>
      <c r="C28" s="11">
        <v>3</v>
      </c>
      <c r="D28" s="11">
        <v>10</v>
      </c>
      <c r="E28" s="12">
        <v>10</v>
      </c>
      <c r="F28" s="11">
        <v>75</v>
      </c>
      <c r="G28" s="11">
        <v>2</v>
      </c>
      <c r="H28" s="19">
        <f t="shared" si="0"/>
        <v>300</v>
      </c>
      <c r="I28" s="10" t="s">
        <v>78</v>
      </c>
    </row>
    <row r="29" spans="1:9" x14ac:dyDescent="0.25">
      <c r="A29" s="7" t="s">
        <v>76</v>
      </c>
      <c r="B29" s="10" t="s">
        <v>79</v>
      </c>
      <c r="C29" s="11">
        <v>3</v>
      </c>
      <c r="D29" s="11">
        <v>15</v>
      </c>
      <c r="E29" s="12">
        <v>0</v>
      </c>
      <c r="F29" s="11">
        <v>45</v>
      </c>
      <c r="G29" s="11">
        <v>3</v>
      </c>
      <c r="H29" s="19">
        <f t="shared" si="0"/>
        <v>0</v>
      </c>
      <c r="I29" s="10" t="s">
        <v>80</v>
      </c>
    </row>
    <row r="30" spans="1:9" x14ac:dyDescent="0.25">
      <c r="A30" s="7" t="s">
        <v>76</v>
      </c>
      <c r="B30" s="10" t="s">
        <v>81</v>
      </c>
      <c r="C30" s="11">
        <v>3</v>
      </c>
      <c r="D30" s="11">
        <v>30</v>
      </c>
      <c r="E30" s="12">
        <v>0</v>
      </c>
      <c r="F30" s="11">
        <v>45</v>
      </c>
      <c r="G30" s="11">
        <v>3</v>
      </c>
      <c r="H30" s="19">
        <f t="shared" si="0"/>
        <v>0</v>
      </c>
      <c r="I30" s="10" t="s">
        <v>82</v>
      </c>
    </row>
    <row r="31" spans="1:9" x14ac:dyDescent="0.25">
      <c r="A31" s="7"/>
      <c r="B31" s="10"/>
      <c r="C31" s="11"/>
      <c r="D31" s="11"/>
      <c r="E31" s="12"/>
      <c r="F31" s="11"/>
      <c r="G31" s="11"/>
      <c r="H31" s="19" t="str">
        <f t="shared" si="0"/>
        <v/>
      </c>
      <c r="I31" s="10"/>
    </row>
    <row r="32" spans="1:9" x14ac:dyDescent="0.25">
      <c r="A32" s="7"/>
      <c r="B32" s="10"/>
      <c r="C32" s="11"/>
      <c r="D32" s="11"/>
      <c r="E32" s="12"/>
      <c r="F32" s="11"/>
      <c r="G32" s="11"/>
      <c r="H32" s="19" t="str">
        <f t="shared" si="0"/>
        <v/>
      </c>
      <c r="I32" s="10"/>
    </row>
    <row r="33" spans="1:9" x14ac:dyDescent="0.25">
      <c r="A33" s="7"/>
      <c r="B33" s="10"/>
      <c r="C33" s="11"/>
      <c r="D33" s="11"/>
      <c r="E33" s="12"/>
      <c r="F33" s="11"/>
      <c r="G33" s="11"/>
      <c r="H33" s="19" t="str">
        <f t="shared" si="0"/>
        <v/>
      </c>
      <c r="I33" s="10"/>
    </row>
    <row r="34" spans="1:9" x14ac:dyDescent="0.25">
      <c r="A34" s="7"/>
      <c r="B34" s="10"/>
      <c r="C34" s="11"/>
      <c r="D34" s="11"/>
      <c r="E34" s="12"/>
      <c r="F34" s="11"/>
      <c r="G34" s="11"/>
      <c r="H34" s="19" t="str">
        <f t="shared" si="0"/>
        <v/>
      </c>
      <c r="I34" s="10"/>
    </row>
    <row r="35" spans="1:9" x14ac:dyDescent="0.25">
      <c r="A35" s="7"/>
      <c r="B35" s="10"/>
      <c r="C35" s="11"/>
      <c r="D35" s="11"/>
      <c r="E35" s="12"/>
      <c r="F35" s="11"/>
      <c r="G35" s="11"/>
      <c r="H35" s="19" t="str">
        <f t="shared" si="0"/>
        <v/>
      </c>
      <c r="I35" s="10"/>
    </row>
    <row r="36" spans="1:9" x14ac:dyDescent="0.25">
      <c r="A36" s="7"/>
      <c r="B36" s="10"/>
      <c r="C36" s="11"/>
      <c r="D36" s="11"/>
      <c r="E36" s="12"/>
      <c r="F36" s="11"/>
      <c r="G36" s="11"/>
      <c r="H36" s="19" t="str">
        <f t="shared" si="0"/>
        <v/>
      </c>
      <c r="I36" s="10"/>
    </row>
    <row r="37" spans="1:9" x14ac:dyDescent="0.25">
      <c r="A37" s="7"/>
      <c r="B37" s="10"/>
      <c r="C37" s="11"/>
      <c r="D37" s="11"/>
      <c r="E37" s="12"/>
      <c r="F37" s="11"/>
      <c r="G37" s="11"/>
      <c r="H37" s="19" t="str">
        <f t="shared" si="0"/>
        <v/>
      </c>
      <c r="I37" s="10"/>
    </row>
    <row r="38" spans="1:9" x14ac:dyDescent="0.25">
      <c r="A38" s="7"/>
      <c r="B38" s="10"/>
      <c r="C38" s="11"/>
      <c r="D38" s="11"/>
      <c r="E38" s="12"/>
      <c r="F38" s="11"/>
      <c r="G38" s="11"/>
      <c r="H38" s="19" t="str">
        <f t="shared" si="0"/>
        <v/>
      </c>
      <c r="I38" s="10"/>
    </row>
    <row r="39" spans="1:9" x14ac:dyDescent="0.25">
      <c r="A39" s="13"/>
      <c r="B39" s="14" t="s">
        <v>61</v>
      </c>
      <c r="C39" s="15">
        <f>SUM(C24:C38)</f>
        <v>21</v>
      </c>
      <c r="D39" s="15">
        <f>SUMPRODUCT(C24:C38,D24:D38)</f>
        <v>285</v>
      </c>
      <c r="E39" s="13"/>
      <c r="F39" s="13"/>
      <c r="G39" s="13"/>
      <c r="H39" s="15">
        <f>SUM(H24:H38)</f>
        <v>2076</v>
      </c>
      <c r="I39" s="20" t="s">
        <v>83</v>
      </c>
    </row>
    <row r="41" spans="1:9" x14ac:dyDescent="0.25">
      <c r="A41" s="32" t="s">
        <v>84</v>
      </c>
      <c r="B41" s="25"/>
      <c r="C41" s="25"/>
      <c r="D41" s="25"/>
      <c r="E41" s="25"/>
      <c r="F41" s="25"/>
      <c r="G41" s="25"/>
      <c r="H41" s="25"/>
      <c r="I41" s="26"/>
    </row>
    <row r="42" spans="1:9" x14ac:dyDescent="0.25">
      <c r="A42" s="33"/>
      <c r="B42" s="34"/>
      <c r="C42" s="34"/>
      <c r="D42" s="34"/>
      <c r="E42" s="34"/>
      <c r="F42" s="34"/>
      <c r="G42" s="34"/>
      <c r="H42" s="34"/>
      <c r="I42" s="35"/>
    </row>
    <row r="43" spans="1:9" x14ac:dyDescent="0.25">
      <c r="A43" s="27"/>
      <c r="B43" s="28"/>
      <c r="C43" s="28"/>
      <c r="D43" s="28"/>
      <c r="E43" s="28"/>
      <c r="F43" s="28"/>
      <c r="G43" s="28"/>
      <c r="H43" s="28"/>
      <c r="I43" s="29"/>
    </row>
  </sheetData>
  <mergeCells count="10">
    <mergeCell ref="J2:K2"/>
    <mergeCell ref="A6:G6"/>
    <mergeCell ref="A22:G22"/>
    <mergeCell ref="A1:K1"/>
    <mergeCell ref="H3:I3"/>
    <mergeCell ref="B3:F4"/>
    <mergeCell ref="H2:I2"/>
    <mergeCell ref="C7:D7"/>
    <mergeCell ref="E7:F7"/>
    <mergeCell ref="A41:I43"/>
  </mergeCells>
  <conditionalFormatting sqref="B24:B38">
    <cfRule type="expression" dxfId="1" priority="2">
      <formula>AND($B24&lt;&gt;"",OR($C24="",$D24=""))</formula>
    </cfRule>
  </conditionalFormatting>
  <conditionalFormatting sqref="H24:H38">
    <cfRule type="cellIs" dxfId="0" priority="1" operator="greaterThan">
      <formula>5000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semanal</vt:lpstr>
      <vt:lpstr>'Plan semanal'!Área_de_impresión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2026-02-17T06:41:15Z</dcterms:modified>
</cp:coreProperties>
</file>