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harts/chart1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icio" sheetId="1" state="visible" r:id="rId1"/>
    <sheet xmlns:r="http://schemas.openxmlformats.org/officeDocument/2006/relationships" name="Registro" sheetId="2" state="visible" r:id="rId2"/>
    <sheet xmlns:r="http://schemas.openxmlformats.org/officeDocument/2006/relationships" name="Plan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dd/mm/yyyy"/>
  </numFmts>
  <fonts count="6">
    <font>
      <name val="Calibri"/>
      <family val="2"/>
      <color theme="1"/>
      <sz val="11"/>
      <scheme val="minor"/>
    </font>
    <font>
      <b val="1"/>
      <color rgb="00FFFFFF"/>
      <sz val="14"/>
    </font>
    <font>
      <b val="1"/>
      <color rgb="00FFFFFF"/>
    </font>
    <font>
      <b val="1"/>
      <color rgb="00FFFFFF"/>
      <sz val="11"/>
    </font>
    <font>
      <b val="1"/>
    </font>
    <font>
      <i val="1"/>
      <color rgb="006B7280"/>
      <sz val="9"/>
    </font>
  </fonts>
  <fills count="8">
    <fill>
      <patternFill/>
    </fill>
    <fill>
      <patternFill patternType="gray125"/>
    </fill>
    <fill>
      <patternFill patternType="solid">
        <fgColor rgb="001F2937"/>
      </patternFill>
    </fill>
    <fill>
      <patternFill patternType="solid">
        <fgColor rgb="002563EB"/>
      </patternFill>
    </fill>
    <fill>
      <patternFill patternType="solid">
        <fgColor rgb="00111827"/>
      </patternFill>
    </fill>
    <fill>
      <patternFill patternType="solid">
        <fgColor rgb="00F3F4F6"/>
      </patternFill>
    </fill>
    <fill>
      <patternFill patternType="solid">
        <fgColor rgb="00EFF6FF"/>
      </patternFill>
    </fill>
    <fill>
      <patternFill patternType="solid">
        <fgColor rgb="00FFFFFF"/>
      </patternFill>
    </fill>
  </fills>
  <borders count="2">
    <border>
      <left/>
      <right/>
      <top/>
      <bottom/>
      <diagonal/>
    </border>
    <border>
      <left style="thin">
        <color rgb="009CA3AF"/>
      </left>
      <right style="thin">
        <color rgb="009CA3AF"/>
      </right>
      <top style="thin">
        <color rgb="009CA3AF"/>
      </top>
      <bottom style="thin">
        <color rgb="009CA3AF"/>
      </bottom>
    </border>
  </borders>
  <cellStyleXfs count="1">
    <xf numFmtId="0" fontId="0" fillId="0" borderId="0"/>
  </cellStyleXfs>
  <cellXfs count="23">
    <xf numFmtId="0" fontId="0" fillId="0" borderId="0" pivotButton="0" quotePrefix="0" xfId="0"/>
    <xf numFmtId="0" fontId="1" fillId="2" borderId="0" applyAlignment="1" pivotButton="0" quotePrefix="0" xfId="0">
      <alignment horizontal="left" vertical="center" wrapText="1"/>
    </xf>
    <xf numFmtId="0" fontId="2" fillId="3" borderId="1" applyAlignment="1" pivotButton="0" quotePrefix="0" xfId="0">
      <alignment horizontal="center" vertical="center" wrapText="1"/>
    </xf>
    <xf numFmtId="0" fontId="0" fillId="3" borderId="1" pivotButton="0" quotePrefix="0" xfId="0"/>
    <xf numFmtId="0" fontId="3" fillId="4" borderId="1" applyAlignment="1" pivotButton="0" quotePrefix="0" xfId="0">
      <alignment horizontal="left" vertical="center" wrapText="1"/>
    </xf>
    <xf numFmtId="0" fontId="4" fillId="5" borderId="1" applyAlignment="1" pivotButton="0" quotePrefix="0" xfId="0">
      <alignment horizontal="left" vertical="center" wrapText="1"/>
    </xf>
    <xf numFmtId="0" fontId="0" fillId="6" borderId="1" applyAlignment="1" pivotButton="0" quotePrefix="0" xfId="0">
      <alignment horizontal="left" vertical="center" wrapText="1"/>
    </xf>
    <xf numFmtId="165" fontId="0" fillId="6" borderId="1" applyAlignment="1" pivotButton="0" quotePrefix="0" xfId="0">
      <alignment horizontal="left" vertical="center" wrapText="1"/>
    </xf>
    <xf numFmtId="0" fontId="4" fillId="5" borderId="1" pivotButton="0" quotePrefix="0" xfId="0"/>
    <xf numFmtId="0" fontId="0" fillId="6" borderId="1" applyAlignment="1" pivotButton="0" quotePrefix="0" xfId="0">
      <alignment horizontal="center" vertical="center" wrapText="1"/>
    </xf>
    <xf numFmtId="0" fontId="0" fillId="7" borderId="1" applyAlignment="1" pivotButton="0" quotePrefix="0" xfId="0">
      <alignment horizontal="left" vertical="center" wrapText="1"/>
    </xf>
    <xf numFmtId="0" fontId="0" fillId="7" borderId="1" applyAlignment="1" pivotButton="0" quotePrefix="0" xfId="0">
      <alignment horizontal="right" vertical="center" wrapText="1"/>
    </xf>
    <xf numFmtId="9" fontId="0" fillId="7" borderId="1" applyAlignment="1" pivotButton="0" quotePrefix="0" xfId="0">
      <alignment horizontal="right" vertical="center" wrapText="1"/>
    </xf>
    <xf numFmtId="0" fontId="2" fillId="2" borderId="1" applyAlignment="1" pivotButton="0" quotePrefix="0" xfId="0">
      <alignment horizontal="center" vertical="center" wrapText="1"/>
    </xf>
    <xf numFmtId="0" fontId="0" fillId="7" borderId="1" applyAlignment="1" pivotButton="0" quotePrefix="0" xfId="0">
      <alignment horizontal="center" vertical="center" wrapText="1"/>
    </xf>
    <xf numFmtId="0" fontId="0" fillId="7" borderId="1" applyAlignment="1" pivotButton="0" quotePrefix="0" xfId="0">
      <alignment horizontal="left" vertical="top" wrapText="1"/>
    </xf>
    <xf numFmtId="0" fontId="5" fillId="0" borderId="0" pivotButton="0" quotePrefix="0" xfId="0"/>
    <xf numFmtId="165" fontId="0" fillId="6" borderId="1" applyAlignment="1" pivotButton="0" quotePrefix="0" xfId="0">
      <alignment horizontal="center" vertical="center" wrapText="1"/>
    </xf>
    <xf numFmtId="1" fontId="0" fillId="6" borderId="1" applyAlignment="1" pivotButton="0" quotePrefix="0" xfId="0">
      <alignment horizontal="center" vertical="center" wrapText="1"/>
    </xf>
    <xf numFmtId="1" fontId="0" fillId="7" borderId="1" applyAlignment="1" pivotButton="0" quotePrefix="0" xfId="0">
      <alignment horizontal="center" vertical="center" wrapText="1"/>
    </xf>
    <xf numFmtId="0" fontId="2" fillId="2" borderId="0" pivotButton="0" quotePrefix="0" xfId="0"/>
    <xf numFmtId="0" fontId="4" fillId="5" borderId="1" applyAlignment="1" pivotButton="0" quotePrefix="0" xfId="0">
      <alignment horizontal="center" vertical="center" wrapText="1"/>
    </xf>
    <xf numFmtId="9" fontId="0" fillId="7" borderId="1" applyAlignment="1" pivotButton="0" quotePrefix="0" xfId="0">
      <alignment horizontal="center" vertical="center" wrapText="1"/>
    </xf>
  </cellXfs>
  <cellStyles count="1">
    <cellStyle name="Normal" xfId="0" builtinId="0" hidden="0"/>
  </cellStyles>
  <dxfs count="1">
    <dxf>
      <fill>
        <patternFill patternType="solid">
          <fgColor rgb="00FEE2E2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Minutos: plan vs real (12 semanas)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'Inicio'!B25</f>
            </strRef>
          </tx>
          <spPr>
            <a:ln xmlns:a="http://schemas.openxmlformats.org/drawingml/2006/main">
              <a:prstDash val="solid"/>
            </a:ln>
          </spPr>
          <cat>
            <numRef>
              <f>'Inicio'!$A$26:$A$37</f>
            </numRef>
          </cat>
          <val>
            <numRef>
              <f>'Inicio'!$B$26:$B$37</f>
            </numRef>
          </val>
        </ser>
        <ser>
          <idx val="1"/>
          <order val="1"/>
          <tx>
            <strRef>
              <f>'Inicio'!C25</f>
            </strRef>
          </tx>
          <spPr>
            <a:ln xmlns:a="http://schemas.openxmlformats.org/drawingml/2006/main">
              <a:prstDash val="solid"/>
            </a:ln>
          </spPr>
          <cat>
            <numRef>
              <f>'Inicio'!$A$26:$A$37</f>
            </numRef>
          </cat>
          <val>
            <numRef>
              <f>'Inicio'!$C$26:$C$37</f>
            </numRef>
          </val>
        </ser>
        <dLbls>
          <showVal val="0"/>
        </dLbls>
        <gapWidth val="150"/>
        <axId val="10"/>
        <axId val="100"/>
      </bar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Semana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Minutos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/Relationships>
</file>

<file path=xl/drawings/drawing1.xml><?xml version="1.0" encoding="utf-8"?>
<wsDr xmlns="http://schemas.openxmlformats.org/drawingml/2006/spreadsheetDrawing">
  <oneCellAnchor>
    <from>
      <col>4</col>
      <colOff>0</colOff>
      <row>23</row>
      <rowOff>0</rowOff>
    </from>
    <ext cx="6480000" cy="288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#Inicio!A1" TargetMode="External" Id="rId1"/><Relationship Type="http://schemas.openxmlformats.org/officeDocument/2006/relationships/hyperlink" Target="#Registro!A1" TargetMode="External" Id="rId2"/><Relationship Type="http://schemas.openxmlformats.org/officeDocument/2006/relationships/hyperlink" Target="#Plan!A1" TargetMode="External" Id="rId3"/><Relationship Type="http://schemas.openxmlformats.org/officeDocument/2006/relationships/drawing" Target="/xl/drawings/drawing1.xml" Id="rId4"/></Relationships>
</file>

<file path=xl/worksheets/_rels/sheet2.xml.rels><Relationships xmlns="http://schemas.openxmlformats.org/package/2006/relationships"><Relationship Type="http://schemas.openxmlformats.org/officeDocument/2006/relationships/hyperlink" Target="#Inicio!A1" TargetMode="External" Id="rId1"/><Relationship Type="http://schemas.openxmlformats.org/officeDocument/2006/relationships/hyperlink" Target="#Registro!A1" TargetMode="External" Id="rId2"/><Relationship Type="http://schemas.openxmlformats.org/officeDocument/2006/relationships/hyperlink" Target="#Plan!A1" TargetMode="External" Id="rId3"/></Relationships>
</file>

<file path=xl/worksheets/_rels/sheet3.xml.rels><Relationships xmlns="http://schemas.openxmlformats.org/package/2006/relationships"><Relationship Type="http://schemas.openxmlformats.org/officeDocument/2006/relationships/hyperlink" Target="#Inicio!A1" TargetMode="External" Id="rId1"/><Relationship Type="http://schemas.openxmlformats.org/officeDocument/2006/relationships/hyperlink" Target="#Registro!A1" TargetMode="External" Id="rId2"/><Relationship Type="http://schemas.openxmlformats.org/officeDocument/2006/relationships/hyperlink" Target="#Plan!A1" TargetMode="Externa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37"/>
  <sheetViews>
    <sheetView showGridLines="0"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22" customWidth="1" min="1" max="1"/>
    <col width="18" customWidth="1" min="2" max="2"/>
    <col width="18" customWidth="1" min="3" max="3"/>
    <col width="18" customWidth="1" min="4" max="4"/>
    <col width="18" customWidth="1" min="5" max="5"/>
    <col width="18" customWidth="1" min="6" max="6"/>
    <col width="18" customWidth="1" min="7" max="7"/>
    <col width="18" customWidth="1" min="8" max="8"/>
  </cols>
  <sheetData>
    <row r="1">
      <c r="A1" s="1" t="inlineStr">
        <is>
          <t>Plantilla: mentoría de estudio (ejemplo) — 100% offline</t>
        </is>
      </c>
      <c r="B1" s="1" t="n"/>
      <c r="C1" s="1" t="n"/>
      <c r="D1" s="1" t="n"/>
      <c r="E1" s="1" t="n"/>
      <c r="F1" s="1" t="n"/>
      <c r="G1" s="1" t="n"/>
      <c r="H1" s="1" t="n"/>
    </row>
    <row r="2">
      <c r="A2" s="2" t="inlineStr">
        <is>
          <t>Inicio</t>
        </is>
      </c>
      <c r="B2" s="2" t="n"/>
      <c r="C2" s="2" t="inlineStr">
        <is>
          <t>Registro</t>
        </is>
      </c>
      <c r="D2" s="2" t="n"/>
      <c r="E2" s="2" t="inlineStr">
        <is>
          <t>Plan</t>
        </is>
      </c>
      <c r="F2" s="2" t="n"/>
      <c r="H2" s="3" t="n"/>
    </row>
    <row r="4">
      <c r="A4" s="4" t="inlineStr">
        <is>
          <t>Ficha (datos de la persona)</t>
        </is>
      </c>
      <c r="B4" s="4" t="n"/>
      <c r="C4" s="4" t="n"/>
      <c r="D4" s="4" t="n"/>
      <c r="E4" s="4" t="inlineStr">
        <is>
          <t>Objetivos y parámetros</t>
        </is>
      </c>
      <c r="F4" s="4" t="n"/>
      <c r="G4" s="4" t="n"/>
      <c r="H4" s="4" t="n"/>
    </row>
    <row r="5">
      <c r="A5" s="5" t="inlineStr">
        <is>
          <t>Nombre</t>
        </is>
      </c>
      <c r="B5" s="6" t="inlineStr">
        <is>
          <t>Lucía Martín</t>
        </is>
      </c>
      <c r="E5" s="5" t="inlineStr">
        <is>
          <t>Meta de puntuación (%)</t>
        </is>
      </c>
      <c r="F5" s="6" t="n">
        <v>78</v>
      </c>
    </row>
    <row r="6">
      <c r="A6" s="5" t="inlineStr">
        <is>
          <t>Email</t>
        </is>
      </c>
      <c r="B6" s="6" t="inlineStr">
        <is>
          <t>lucia@example.com</t>
        </is>
      </c>
      <c r="E6" s="5" t="inlineStr">
        <is>
          <t>Meta horas/semana</t>
        </is>
      </c>
      <c r="F6" s="6" t="n">
        <v>9</v>
      </c>
    </row>
    <row r="7">
      <c r="A7" s="5" t="inlineStr">
        <is>
          <t>Programa</t>
        </is>
      </c>
      <c r="B7" s="6" t="inlineStr">
        <is>
          <t>Preparación examen (Derecho administrativo)</t>
        </is>
      </c>
      <c r="E7" s="5" t="inlineStr">
        <is>
          <t>Duración bloque (min)</t>
        </is>
      </c>
      <c r="F7" s="6" t="n">
        <v>50</v>
      </c>
    </row>
    <row r="8">
      <c r="A8" s="5" t="inlineStr">
        <is>
          <t>Fecha de inicio</t>
        </is>
      </c>
      <c r="B8" s="7" t="n">
        <v>46056</v>
      </c>
      <c r="E8" s="5" t="inlineStr">
        <is>
          <t>Descanso entre bloques (min)</t>
        </is>
      </c>
      <c r="F8" s="6" t="n">
        <v>10</v>
      </c>
    </row>
    <row r="9">
      <c r="A9" s="5" t="inlineStr">
        <is>
          <t>Fecha objetivo</t>
        </is>
      </c>
      <c r="B9" s="7" t="n">
        <v>46172</v>
      </c>
      <c r="E9" s="5" t="inlineStr">
        <is>
          <t>Simulacro cada (días)</t>
        </is>
      </c>
      <c r="F9" s="6" t="n">
        <v>14</v>
      </c>
    </row>
    <row r="10">
      <c r="A10" s="5" t="inlineStr">
        <is>
          <t>Horas disponibles/sem</t>
        </is>
      </c>
      <c r="B10" s="6" t="n">
        <v>9</v>
      </c>
      <c r="E10" s="5" t="inlineStr">
        <is>
          <t>Umbral de distracciones (0-10)</t>
        </is>
      </c>
      <c r="F10" s="6" t="n">
        <v>4</v>
      </c>
    </row>
    <row r="11">
      <c r="A11" s="5" t="inlineStr">
        <is>
          <t>Preferencia</t>
        </is>
      </c>
      <c r="B11" s="6" t="inlineStr">
        <is>
          <t>Tardes (18:00–21:00)</t>
        </is>
      </c>
      <c r="E11" s="5" t="inlineStr">
        <is>
          <t>Regla de revisión</t>
        </is>
      </c>
      <c r="F11" s="6" t="inlineStr">
        <is>
          <t>1-3-7 (repasos)</t>
        </is>
      </c>
    </row>
    <row r="14">
      <c r="A14" s="4" t="inlineStr">
        <is>
          <t>Resumen semanal (elige semana ISO)</t>
        </is>
      </c>
      <c r="B14" s="4" t="n"/>
      <c r="C14" s="4" t="n"/>
      <c r="D14" s="4" t="n"/>
      <c r="E14" s="4" t="n"/>
      <c r="F14" s="4" t="n"/>
      <c r="G14" s="4" t="n"/>
      <c r="H14" s="4" t="n"/>
    </row>
    <row r="15">
      <c r="A15" s="8" t="inlineStr">
        <is>
          <t>Año</t>
        </is>
      </c>
      <c r="B15" s="9" t="n">
        <v>2026</v>
      </c>
      <c r="C15" s="8" t="inlineStr">
        <is>
          <t>Semana ISO</t>
        </is>
      </c>
      <c r="D15" s="9" t="n">
        <v>6</v>
      </c>
      <c r="E15" s="8" t="inlineStr">
        <is>
          <t>Rango</t>
        </is>
      </c>
      <c r="F15" s="10">
        <f>TEXT(DATE(B15,1,4)-WEEKDAY(DATE(B15,1,4),2)+1+(D15-1)*7,"dd/mm")&amp;" - "&amp;TEXT(DATE(B15,1,4)-WEEKDAY(DATE(B15,1,4),2)+7+(D15-1)*7,"dd/mm")</f>
        <v/>
      </c>
    </row>
    <row r="17">
      <c r="A17" s="5" t="inlineStr">
        <is>
          <t>Minutos realizados</t>
        </is>
      </c>
      <c r="B17" s="11">
        <f>IFERROR(SUMIFS(Registro!$D$6:$D$1000,Registro!$H$6:$H$1000,$D$15,Registro!$I$6:$I$1000,$B$15),0)</f>
        <v/>
      </c>
      <c r="E17" s="5" t="inlineStr">
        <is>
          <t>Sesiones (nº)</t>
        </is>
      </c>
      <c r="F17" s="11">
        <f>IFERROR(COUNTIFS(Registro!$H$6:$H$1000,$D$15,Registro!$I$6:$I$1000,$B$15,Registro!$A$6:$A$1000,"&lt;&gt;"),0)</f>
        <v/>
      </c>
    </row>
    <row r="18">
      <c r="A18" s="5" t="inlineStr">
        <is>
          <t>Minutos planificados</t>
        </is>
      </c>
      <c r="B18" s="11">
        <f>IFERROR(SUMIFS(Plan!$F$6:$F$1000,Plan!$B$6:$B$1000,$D$15,Plan!$C$6:$C$1000,$B$15),0)</f>
        <v/>
      </c>
      <c r="E18" s="5" t="inlineStr">
        <is>
          <t>Carga total (min*calidad)</t>
        </is>
      </c>
      <c r="F18" s="11">
        <f>IFERROR(SUMIFS(Registro!$G$6:$G$1000,Registro!$H$6:$H$1000,$D$15,Registro!$I$6:$I$1000,$B$15),0)</f>
        <v/>
      </c>
    </row>
    <row r="19">
      <c r="A19" s="5" t="inlineStr">
        <is>
          <t>% cumplimiento</t>
        </is>
      </c>
      <c r="B19" s="12">
        <f>IFERROR(IF(B18=0,"",B17/B18),"" )</f>
        <v/>
      </c>
      <c r="E19" s="5" t="inlineStr">
        <is>
          <t>Último simulacro (%)</t>
        </is>
      </c>
      <c r="F19" s="11">
        <f>IFERROR(LOOKUP(2,1/(Registro!$K$6:$K$1000&lt;&gt;""),Registro!$M$6:$M$1000),"")</f>
        <v/>
      </c>
    </row>
    <row r="20">
      <c r="A20" s="5" t="inlineStr">
        <is>
          <t>Enfoque medio (1-5)</t>
        </is>
      </c>
      <c r="B20" s="11">
        <f>IFERROR(AVERAGEIFS(Registro!$E$6:$E$1000,Registro!$H$6:$H$1000,$D$15,Registro!$I$6:$I$1000,$B$15),"" )</f>
        <v/>
      </c>
      <c r="E20" s="5" t="inlineStr">
        <is>
          <t>Objetivo simulacro (%)</t>
        </is>
      </c>
      <c r="F20" s="11">
        <f>F5</f>
        <v/>
      </c>
    </row>
    <row r="21">
      <c r="A21" s="5" t="inlineStr">
        <is>
          <t>Distracciones medias (0-10)</t>
        </is>
      </c>
      <c r="B21" s="11">
        <f>IFERROR(AVERAGEIFS(Registro!$F$6:$F$1000,Registro!$H$6:$H$1000,$D$15,Registro!$I$6:$I$1000,$B$15),"" )</f>
        <v/>
      </c>
      <c r="E21" s="5" t="inlineStr">
        <is>
          <t>Brecha actual</t>
        </is>
      </c>
      <c r="F21" s="11">
        <f>IF(OR(F19="",F20=""),"",F20-F19)</f>
        <v/>
      </c>
    </row>
    <row r="24">
      <c r="A24" s="4" t="inlineStr">
        <is>
          <t>Tendencia (12 semanas)</t>
        </is>
      </c>
      <c r="B24" s="4" t="n"/>
      <c r="C24" s="4" t="n"/>
      <c r="D24" s="4" t="n"/>
    </row>
    <row r="25">
      <c r="A25" s="13" t="inlineStr">
        <is>
          <t>Semana</t>
        </is>
      </c>
      <c r="B25" s="13" t="inlineStr">
        <is>
          <t>Plan (min)</t>
        </is>
      </c>
      <c r="C25" s="13" t="inlineStr">
        <is>
          <t>Real (min)</t>
        </is>
      </c>
      <c r="D25" s="13" t="inlineStr">
        <is>
          <t>Enfoque</t>
        </is>
      </c>
    </row>
    <row r="26">
      <c r="A26" s="14">
        <f>MAX(1,$D$15-11)</f>
        <v/>
      </c>
      <c r="B26" s="14">
        <f>IFERROR(SUMIFS(Plan!$F$6:$F$1000,Plan!$B$6:$B$1000,$A26,Plan!$C$6:$C$1000,$B$15),0)</f>
        <v/>
      </c>
      <c r="C26" s="14">
        <f>IFERROR(SUMIFS(Registro!$D$6:$D$1000,Registro!$H$6:$H$1000,$A26,Registro!$I$6:$I$1000,$B$15),0)</f>
        <v/>
      </c>
      <c r="D26" s="14">
        <f>IFERROR(AVERAGEIFS(Registro!$E$6:$E$1000,Registro!$H$6:$H$1000,$A26,Registro!$I$6:$I$1000,$B$15),"")</f>
        <v/>
      </c>
    </row>
    <row r="27">
      <c r="A27" s="14">
        <f>MAX(1,$D$15-10)</f>
        <v/>
      </c>
      <c r="B27" s="14">
        <f>IFERROR(SUMIFS(Plan!$F$6:$F$1000,Plan!$B$6:$B$1000,$A27,Plan!$C$6:$C$1000,$B$15),0)</f>
        <v/>
      </c>
      <c r="C27" s="14">
        <f>IFERROR(SUMIFS(Registro!$D$6:$D$1000,Registro!$H$6:$H$1000,$A27,Registro!$I$6:$I$1000,$B$15),0)</f>
        <v/>
      </c>
      <c r="D27" s="14">
        <f>IFERROR(AVERAGEIFS(Registro!$E$6:$E$1000,Registro!$H$6:$H$1000,$A27,Registro!$I$6:$I$1000,$B$15),"")</f>
        <v/>
      </c>
    </row>
    <row r="28">
      <c r="A28" s="14">
        <f>MAX(1,$D$15-9)</f>
        <v/>
      </c>
      <c r="B28" s="14">
        <f>IFERROR(SUMIFS(Plan!$F$6:$F$1000,Plan!$B$6:$B$1000,$A28,Plan!$C$6:$C$1000,$B$15),0)</f>
        <v/>
      </c>
      <c r="C28" s="14">
        <f>IFERROR(SUMIFS(Registro!$D$6:$D$1000,Registro!$H$6:$H$1000,$A28,Registro!$I$6:$I$1000,$B$15),0)</f>
        <v/>
      </c>
      <c r="D28" s="14">
        <f>IFERROR(AVERAGEIFS(Registro!$E$6:$E$1000,Registro!$H$6:$H$1000,$A28,Registro!$I$6:$I$1000,$B$15),"")</f>
        <v/>
      </c>
    </row>
    <row r="29">
      <c r="A29" s="14">
        <f>MAX(1,$D$15-8)</f>
        <v/>
      </c>
      <c r="B29" s="14">
        <f>IFERROR(SUMIFS(Plan!$F$6:$F$1000,Plan!$B$6:$B$1000,$A29,Plan!$C$6:$C$1000,$B$15),0)</f>
        <v/>
      </c>
      <c r="C29" s="14">
        <f>IFERROR(SUMIFS(Registro!$D$6:$D$1000,Registro!$H$6:$H$1000,$A29,Registro!$I$6:$I$1000,$B$15),0)</f>
        <v/>
      </c>
      <c r="D29" s="14">
        <f>IFERROR(AVERAGEIFS(Registro!$E$6:$E$1000,Registro!$H$6:$H$1000,$A29,Registro!$I$6:$I$1000,$B$15),"")</f>
        <v/>
      </c>
    </row>
    <row r="30">
      <c r="A30" s="14">
        <f>MAX(1,$D$15-7)</f>
        <v/>
      </c>
      <c r="B30" s="14">
        <f>IFERROR(SUMIFS(Plan!$F$6:$F$1000,Plan!$B$6:$B$1000,$A30,Plan!$C$6:$C$1000,$B$15),0)</f>
        <v/>
      </c>
      <c r="C30" s="14">
        <f>IFERROR(SUMIFS(Registro!$D$6:$D$1000,Registro!$H$6:$H$1000,$A30,Registro!$I$6:$I$1000,$B$15),0)</f>
        <v/>
      </c>
      <c r="D30" s="14">
        <f>IFERROR(AVERAGEIFS(Registro!$E$6:$E$1000,Registro!$H$6:$H$1000,$A30,Registro!$I$6:$I$1000,$B$15),"")</f>
        <v/>
      </c>
    </row>
    <row r="31">
      <c r="A31" s="14">
        <f>MAX(1,$D$15-6)</f>
        <v/>
      </c>
      <c r="B31" s="14">
        <f>IFERROR(SUMIFS(Plan!$F$6:$F$1000,Plan!$B$6:$B$1000,$A31,Plan!$C$6:$C$1000,$B$15),0)</f>
        <v/>
      </c>
      <c r="C31" s="14">
        <f>IFERROR(SUMIFS(Registro!$D$6:$D$1000,Registro!$H$6:$H$1000,$A31,Registro!$I$6:$I$1000,$B$15),0)</f>
        <v/>
      </c>
      <c r="D31" s="14">
        <f>IFERROR(AVERAGEIFS(Registro!$E$6:$E$1000,Registro!$H$6:$H$1000,$A31,Registro!$I$6:$I$1000,$B$15),"")</f>
        <v/>
      </c>
    </row>
    <row r="32">
      <c r="A32" s="14">
        <f>MAX(1,$D$15-5)</f>
        <v/>
      </c>
      <c r="B32" s="14">
        <f>IFERROR(SUMIFS(Plan!$F$6:$F$1000,Plan!$B$6:$B$1000,$A32,Plan!$C$6:$C$1000,$B$15),0)</f>
        <v/>
      </c>
      <c r="C32" s="14">
        <f>IFERROR(SUMIFS(Registro!$D$6:$D$1000,Registro!$H$6:$H$1000,$A32,Registro!$I$6:$I$1000,$B$15),0)</f>
        <v/>
      </c>
      <c r="D32" s="14">
        <f>IFERROR(AVERAGEIFS(Registro!$E$6:$E$1000,Registro!$H$6:$H$1000,$A32,Registro!$I$6:$I$1000,$B$15),"")</f>
        <v/>
      </c>
    </row>
    <row r="33">
      <c r="A33" s="14">
        <f>MAX(1,$D$15-4)</f>
        <v/>
      </c>
      <c r="B33" s="14">
        <f>IFERROR(SUMIFS(Plan!$F$6:$F$1000,Plan!$B$6:$B$1000,$A33,Plan!$C$6:$C$1000,$B$15),0)</f>
        <v/>
      </c>
      <c r="C33" s="14">
        <f>IFERROR(SUMIFS(Registro!$D$6:$D$1000,Registro!$H$6:$H$1000,$A33,Registro!$I$6:$I$1000,$B$15),0)</f>
        <v/>
      </c>
      <c r="D33" s="14">
        <f>IFERROR(AVERAGEIFS(Registro!$E$6:$E$1000,Registro!$H$6:$H$1000,$A33,Registro!$I$6:$I$1000,$B$15),"")</f>
        <v/>
      </c>
      <c r="E33" s="4" t="inlineStr">
        <is>
          <t>Notas de seguimiento</t>
        </is>
      </c>
      <c r="F33" s="4" t="n"/>
      <c r="G33" s="4" t="n"/>
      <c r="H33" s="4" t="n"/>
    </row>
    <row r="34">
      <c r="A34" s="14">
        <f>MAX(1,$D$15-3)</f>
        <v/>
      </c>
      <c r="B34" s="14">
        <f>IFERROR(SUMIFS(Plan!$F$6:$F$1000,Plan!$B$6:$B$1000,$A34,Plan!$C$6:$C$1000,$B$15),0)</f>
        <v/>
      </c>
      <c r="C34" s="14">
        <f>IFERROR(SUMIFS(Registro!$D$6:$D$1000,Registro!$H$6:$H$1000,$A34,Registro!$I$6:$I$1000,$B$15),0)</f>
        <v/>
      </c>
      <c r="D34" s="14">
        <f>IFERROR(AVERAGEIFS(Registro!$E$6:$E$1000,Registro!$H$6:$H$1000,$A34,Registro!$I$6:$I$1000,$B$15),"")</f>
        <v/>
      </c>
      <c r="E34" s="15" t="inlineStr">
        <is>
          <t>Ejemplo: mantener 2 bloques/día + repaso corto.
Si distracciones &gt; umbral, definir entorno (móvil fuera) y checklist previa.</t>
        </is>
      </c>
    </row>
    <row r="35">
      <c r="A35" s="14">
        <f>MAX(1,$D$15-2)</f>
        <v/>
      </c>
      <c r="B35" s="14">
        <f>IFERROR(SUMIFS(Plan!$F$6:$F$1000,Plan!$B$6:$B$1000,$A35,Plan!$C$6:$C$1000,$B$15),0)</f>
        <v/>
      </c>
      <c r="C35" s="14">
        <f>IFERROR(SUMIFS(Registro!$D$6:$D$1000,Registro!$H$6:$H$1000,$A35,Registro!$I$6:$I$1000,$B$15),0)</f>
        <v/>
      </c>
      <c r="D35" s="14">
        <f>IFERROR(AVERAGEIFS(Registro!$E$6:$E$1000,Registro!$H$6:$H$1000,$A35,Registro!$I$6:$I$1000,$B$15),"")</f>
        <v/>
      </c>
    </row>
    <row r="36">
      <c r="A36" s="14">
        <f>MAX(1,$D$15-1)</f>
        <v/>
      </c>
      <c r="B36" s="14">
        <f>IFERROR(SUMIFS(Plan!$F$6:$F$1000,Plan!$B$6:$B$1000,$A36,Plan!$C$6:$C$1000,$B$15),0)</f>
        <v/>
      </c>
      <c r="C36" s="14">
        <f>IFERROR(SUMIFS(Registro!$D$6:$D$1000,Registro!$H$6:$H$1000,$A36,Registro!$I$6:$I$1000,$B$15),0)</f>
        <v/>
      </c>
      <c r="D36" s="14">
        <f>IFERROR(AVERAGEIFS(Registro!$E$6:$E$1000,Registro!$H$6:$H$1000,$A36,Registro!$I$6:$I$1000,$B$15),"")</f>
        <v/>
      </c>
    </row>
    <row r="37">
      <c r="A37" s="14">
        <f>MAX(1,$D$15-0)</f>
        <v/>
      </c>
      <c r="B37" s="14">
        <f>IFERROR(SUMIFS(Plan!$F$6:$F$1000,Plan!$B$6:$B$1000,$A37,Plan!$C$6:$C$1000,$B$15),0)</f>
        <v/>
      </c>
      <c r="C37" s="14">
        <f>IFERROR(SUMIFS(Registro!$D$6:$D$1000,Registro!$H$6:$H$1000,$A37,Registro!$I$6:$I$1000,$B$15),0)</f>
        <v/>
      </c>
      <c r="D37" s="14">
        <f>IFERROR(AVERAGEIFS(Registro!$E$6:$E$1000,Registro!$H$6:$H$1000,$A37,Registro!$I$6:$I$1000,$B$15),"")</f>
        <v/>
      </c>
    </row>
  </sheetData>
  <mergeCells count="35">
    <mergeCell ref="F20:H20"/>
    <mergeCell ref="B11:D11"/>
    <mergeCell ref="F5:H5"/>
    <mergeCell ref="F21:H21"/>
    <mergeCell ref="F18:H18"/>
    <mergeCell ref="A4:D4"/>
    <mergeCell ref="B8:D8"/>
    <mergeCell ref="B17:D17"/>
    <mergeCell ref="F8:H8"/>
    <mergeCell ref="F17:H17"/>
    <mergeCell ref="A1:H1"/>
    <mergeCell ref="B10:D10"/>
    <mergeCell ref="B19:D19"/>
    <mergeCell ref="B9:D9"/>
    <mergeCell ref="E34:H37"/>
    <mergeCell ref="A24:D24"/>
    <mergeCell ref="F9:H9"/>
    <mergeCell ref="E33:H33"/>
    <mergeCell ref="B6:D6"/>
    <mergeCell ref="B20:D20"/>
    <mergeCell ref="A2:B2"/>
    <mergeCell ref="B5:D5"/>
    <mergeCell ref="C2:D2"/>
    <mergeCell ref="E2:F2"/>
    <mergeCell ref="E4:H4"/>
    <mergeCell ref="A14:H14"/>
    <mergeCell ref="B7:D7"/>
    <mergeCell ref="F11:H11"/>
    <mergeCell ref="F10:H10"/>
    <mergeCell ref="F6:H6"/>
    <mergeCell ref="F19:H19"/>
    <mergeCell ref="B18:D18"/>
    <mergeCell ref="B21:D21"/>
    <mergeCell ref="F7:H7"/>
    <mergeCell ref="F15:H15"/>
  </mergeCells>
  <dataValidations count="4">
    <dataValidation sqref="D15" showDropDown="0" showInputMessage="0" showErrorMessage="0" allowBlank="0" type="whole" operator="between">
      <formula1>1</formula1>
      <formula2>53</formula2>
    </dataValidation>
    <dataValidation sqref="B15" showDropDown="0" showInputMessage="0" showErrorMessage="0" allowBlank="0" type="whole" operator="between">
      <formula1>2000</formula1>
      <formula2>2100</formula2>
    </dataValidation>
    <dataValidation sqref="D15" showDropDown="0" showInputMessage="0" showErrorMessage="0" allowBlank="0" type="whole" operator="between">
      <formula1>1</formula1>
      <formula2>53</formula2>
    </dataValidation>
    <dataValidation sqref="B15" showDropDown="0" showInputMessage="0" showErrorMessage="0" allowBlank="0" type="whole" operator="between">
      <formula1>2000</formula1>
      <formula2>2100</formula2>
    </dataValidation>
  </dataValidations>
  <hyperlinks>
    <hyperlink xmlns:r="http://schemas.openxmlformats.org/officeDocument/2006/relationships" ref="A2" r:id="rId1"/>
    <hyperlink xmlns:r="http://schemas.openxmlformats.org/officeDocument/2006/relationships" ref="C2" r:id="rId2"/>
    <hyperlink xmlns:r="http://schemas.openxmlformats.org/officeDocument/2006/relationships" ref="E2" r:id="rId3"/>
  </hyperlinks>
  <pageMargins left="0.75" right="0.75" top="1" bottom="1" header="0.5" footer="0.5"/>
  <drawing xmlns:r="http://schemas.openxmlformats.org/officeDocument/2006/relationships" r:id="rId4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Q200"/>
  <sheetViews>
    <sheetView showGridLines="0" workbookViewId="0">
      <pane ySplit="5" topLeftCell="A6" activePane="bottomLeft" state="frozen"/>
      <selection pane="bottomLeft" activeCell="A1" sqref="A1"/>
    </sheetView>
  </sheetViews>
  <sheetFormatPr baseColWidth="8" defaultRowHeight="15"/>
  <cols>
    <col width="12" customWidth="1" min="1" max="1"/>
    <col width="30" customWidth="1" min="2" max="2"/>
    <col width="18" customWidth="1" min="3" max="3"/>
    <col width="14" customWidth="1" min="4" max="4"/>
    <col width="14" customWidth="1" min="5" max="5"/>
    <col width="18" customWidth="1" min="6" max="6"/>
    <col width="14" customWidth="1" min="7" max="7"/>
    <col width="10" customWidth="1" min="8" max="8"/>
    <col width="8" customWidth="1" min="9" max="9"/>
    <col width="28" customWidth="1" min="10" max="10"/>
    <col width="12" customWidth="1" min="11" max="11"/>
    <col width="16" customWidth="1" min="12" max="12"/>
    <col width="14" customWidth="1" min="13" max="13"/>
    <col width="12" customWidth="1" min="14" max="14"/>
    <col width="10" customWidth="1" min="15" max="15"/>
    <col width="8" customWidth="1" min="16" max="16"/>
    <col width="24" customWidth="1" min="17" max="17"/>
  </cols>
  <sheetData>
    <row r="1">
      <c r="A1" s="1" t="inlineStr">
        <is>
          <t>Plantilla: mentoría de estudio (ejemplo) — 100% offline</t>
        </is>
      </c>
      <c r="B1" s="1" t="n"/>
      <c r="C1" s="1" t="n"/>
      <c r="D1" s="1" t="n"/>
      <c r="E1" s="1" t="n"/>
      <c r="F1" s="1" t="n"/>
      <c r="G1" s="1" t="n"/>
      <c r="H1" s="1" t="n"/>
    </row>
    <row r="2">
      <c r="A2" s="2" t="inlineStr">
        <is>
          <t>Inicio</t>
        </is>
      </c>
      <c r="B2" s="2" t="n"/>
      <c r="C2" s="2" t="inlineStr">
        <is>
          <t>Registro</t>
        </is>
      </c>
      <c r="D2" s="2" t="n"/>
      <c r="E2" s="2" t="inlineStr">
        <is>
          <t>Plan</t>
        </is>
      </c>
      <c r="F2" s="2" t="n"/>
      <c r="H2" s="3" t="n"/>
    </row>
    <row r="3">
      <c r="A3" s="16" t="inlineStr">
        <is>
          <t>Tip: rellena Fecha + Duración + Enfoque. La columna Carga se calcula sola.</t>
        </is>
      </c>
    </row>
    <row r="4">
      <c r="A4" s="4" t="inlineStr">
        <is>
          <t>Registro diario (1 fila = 1 día)</t>
        </is>
      </c>
      <c r="B4" s="4" t="n"/>
      <c r="C4" s="4" t="n"/>
      <c r="D4" s="4" t="n"/>
      <c r="E4" s="4" t="n"/>
      <c r="F4" s="4" t="n"/>
      <c r="G4" s="4" t="n"/>
      <c r="H4" s="4" t="n"/>
      <c r="I4" s="4" t="n"/>
      <c r="J4" s="4" t="n"/>
      <c r="K4" s="4" t="inlineStr">
        <is>
          <t>Controles (evaluaciones)</t>
        </is>
      </c>
      <c r="L4" s="4" t="n"/>
      <c r="M4" s="4" t="n"/>
      <c r="N4" s="4" t="n"/>
      <c r="O4" s="4" t="n"/>
      <c r="P4" s="4" t="n"/>
      <c r="Q4" s="4" t="n"/>
    </row>
    <row r="5">
      <c r="A5" s="13" t="inlineStr">
        <is>
          <t>Fecha</t>
        </is>
      </c>
      <c r="B5" s="13" t="inlineStr">
        <is>
          <t>Tema</t>
        </is>
      </c>
      <c r="C5" s="13" t="inlineStr">
        <is>
          <t>Tipo</t>
        </is>
      </c>
      <c r="D5" s="13" t="inlineStr">
        <is>
          <t>Duración (min)</t>
        </is>
      </c>
      <c r="E5" s="13" t="inlineStr">
        <is>
          <t>Enfoque (1-5)</t>
        </is>
      </c>
      <c r="F5" s="13" t="inlineStr">
        <is>
          <t>Distracciones (0-10)</t>
        </is>
      </c>
      <c r="G5" s="13" t="inlineStr">
        <is>
          <t>Carga</t>
        </is>
      </c>
      <c r="H5" s="13" t="inlineStr">
        <is>
          <t>Semana ISO</t>
        </is>
      </c>
      <c r="I5" s="13" t="inlineStr">
        <is>
          <t>Año</t>
        </is>
      </c>
      <c r="J5" s="13" t="inlineStr">
        <is>
          <t>Notas</t>
        </is>
      </c>
      <c r="K5" s="13" t="inlineStr">
        <is>
          <t>Fecha</t>
        </is>
      </c>
      <c r="L5" s="13" t="inlineStr">
        <is>
          <t>Tipo</t>
        </is>
      </c>
      <c r="M5" s="13" t="inlineStr">
        <is>
          <t>Puntuación (%)</t>
        </is>
      </c>
      <c r="N5" s="13" t="inlineStr">
        <is>
          <t>Tiempo (min)</t>
        </is>
      </c>
      <c r="O5" s="13" t="inlineStr">
        <is>
          <t>Semana ISO</t>
        </is>
      </c>
      <c r="P5" s="13" t="inlineStr">
        <is>
          <t>Año</t>
        </is>
      </c>
      <c r="Q5" s="13" t="inlineStr">
        <is>
          <t>Notas</t>
        </is>
      </c>
    </row>
    <row r="6">
      <c r="A6" s="17" t="n">
        <v>46056</v>
      </c>
      <c r="B6" s="6" t="inlineStr">
        <is>
          <t>Administración: acto y procedimiento</t>
        </is>
      </c>
      <c r="C6" s="9" t="inlineStr">
        <is>
          <t>Bloque principal</t>
        </is>
      </c>
      <c r="D6" s="18" t="n">
        <v>50</v>
      </c>
      <c r="E6" s="18" t="n">
        <v>4</v>
      </c>
      <c r="F6" s="18" t="n">
        <v>3</v>
      </c>
      <c r="G6" s="19">
        <f>IF(OR(D6="",E6=""),"",D6*E6)</f>
        <v/>
      </c>
      <c r="H6" s="14">
        <f>IF(A6="","",WEEKNUM(A6,21))</f>
        <v/>
      </c>
      <c r="I6" s="14">
        <f>IF(A6="","",YEAR(A6))</f>
        <v/>
      </c>
      <c r="J6" s="10" t="inlineStr">
        <is>
          <t>Revisión de apuntes</t>
        </is>
      </c>
      <c r="K6" s="17" t="n">
        <v>46060</v>
      </c>
      <c r="L6" s="9" t="inlineStr">
        <is>
          <t>Simulacro</t>
        </is>
      </c>
      <c r="M6" s="18" t="n">
        <v>62</v>
      </c>
      <c r="N6" s="18" t="n">
        <v>90</v>
      </c>
      <c r="O6" s="14">
        <f>IF(K6="","",WEEKNUM(K6,21))</f>
        <v/>
      </c>
      <c r="P6" s="14">
        <f>IF(K6="","",YEAR(K6))</f>
        <v/>
      </c>
      <c r="Q6" s="10" t="inlineStr">
        <is>
          <t>Errores en procedimiento</t>
        </is>
      </c>
    </row>
    <row r="7">
      <c r="A7" s="17" t="n">
        <v>46057</v>
      </c>
      <c r="B7" s="6" t="inlineStr">
        <is>
          <t>Administración: recursos</t>
        </is>
      </c>
      <c r="C7" s="9" t="inlineStr">
        <is>
          <t>Bloque principal</t>
        </is>
      </c>
      <c r="D7" s="18" t="n">
        <v>50</v>
      </c>
      <c r="E7" s="18" t="n">
        <v>3</v>
      </c>
      <c r="F7" s="18" t="n">
        <v>5</v>
      </c>
      <c r="G7" s="19">
        <f>IF(OR(D7="",E7=""),"",D7*E7)</f>
        <v/>
      </c>
      <c r="H7" s="14">
        <f>IF(A7="","",WEEKNUM(A7,21))</f>
        <v/>
      </c>
      <c r="I7" s="14">
        <f>IF(A7="","",YEAR(A7))</f>
        <v/>
      </c>
      <c r="J7" s="10" t="inlineStr">
        <is>
          <t>Mejorar entorno sin móvil</t>
        </is>
      </c>
      <c r="K7" s="17" t="n">
        <v>46074</v>
      </c>
      <c r="L7" s="9" t="inlineStr">
        <is>
          <t>Simulacro</t>
        </is>
      </c>
      <c r="M7" s="18" t="n">
        <v>68</v>
      </c>
      <c r="N7" s="18" t="n">
        <v>90</v>
      </c>
      <c r="O7" s="14">
        <f>IF(K7="","",WEEKNUM(K7,21))</f>
        <v/>
      </c>
      <c r="P7" s="14">
        <f>IF(K7="","",YEAR(K7))</f>
        <v/>
      </c>
      <c r="Q7" s="10" t="inlineStr">
        <is>
          <t>Mejora en recursos</t>
        </is>
      </c>
    </row>
    <row r="8">
      <c r="A8" s="17" t="n">
        <v>46058</v>
      </c>
      <c r="B8" s="6" t="inlineStr">
        <is>
          <t>Constitución: principios</t>
        </is>
      </c>
      <c r="C8" s="9" t="inlineStr">
        <is>
          <t>Repaso</t>
        </is>
      </c>
      <c r="D8" s="18" t="n">
        <v>30</v>
      </c>
      <c r="E8" s="18" t="n">
        <v>4</v>
      </c>
      <c r="F8" s="18" t="n">
        <v>2</v>
      </c>
      <c r="G8" s="19">
        <f>IF(OR(D8="",E8=""),"",D8*E8)</f>
        <v/>
      </c>
      <c r="H8" s="14">
        <f>IF(A8="","",WEEKNUM(A8,21))</f>
        <v/>
      </c>
      <c r="I8" s="14">
        <f>IF(A8="","",YEAR(A8))</f>
        <v/>
      </c>
      <c r="J8" s="10" t="inlineStr">
        <is>
          <t>Flashcards</t>
        </is>
      </c>
      <c r="K8" s="17" t="n">
        <v>46088</v>
      </c>
      <c r="L8" s="9" t="inlineStr">
        <is>
          <t>Simulacro</t>
        </is>
      </c>
      <c r="M8" s="18" t="n">
        <v>71</v>
      </c>
      <c r="N8" s="18" t="n">
        <v>90</v>
      </c>
      <c r="O8" s="14">
        <f>IF(K8="","",WEEKNUM(K8,21))</f>
        <v/>
      </c>
      <c r="P8" s="14">
        <f>IF(K8="","",YEAR(K8))</f>
        <v/>
      </c>
      <c r="Q8" s="10" t="inlineStr">
        <is>
          <t>Sube constancia</t>
        </is>
      </c>
    </row>
    <row r="9">
      <c r="A9" s="17" t="n">
        <v>46059</v>
      </c>
      <c r="B9" s="6" t="inlineStr">
        <is>
          <t>Simulacro parcial</t>
        </is>
      </c>
      <c r="C9" s="9" t="inlineStr">
        <is>
          <t>Simulacro</t>
        </is>
      </c>
      <c r="D9" s="18" t="n">
        <v>90</v>
      </c>
      <c r="E9" s="18" t="n">
        <v>2</v>
      </c>
      <c r="F9" s="18" t="n">
        <v>6</v>
      </c>
      <c r="G9" s="19">
        <f>IF(OR(D9="",E9=""),"",D9*E9)</f>
        <v/>
      </c>
      <c r="H9" s="14">
        <f>IF(A9="","",WEEKNUM(A9,21))</f>
        <v/>
      </c>
      <c r="I9" s="14">
        <f>IF(A9="","",YEAR(A9))</f>
        <v/>
      </c>
      <c r="J9" s="10" t="inlineStr">
        <is>
          <t>Fatiga; revisar errores</t>
        </is>
      </c>
      <c r="K9" s="17" t="n"/>
      <c r="L9" s="9" t="n"/>
      <c r="M9" s="18" t="n"/>
      <c r="N9" s="18" t="n"/>
      <c r="O9" s="14">
        <f>IF(K9="","",WEEKNUM(K9,21))</f>
        <v/>
      </c>
      <c r="P9" s="14">
        <f>IF(K9="","",YEAR(K9))</f>
        <v/>
      </c>
      <c r="Q9" s="10" t="n"/>
    </row>
    <row r="10">
      <c r="A10" s="17" t="n"/>
      <c r="B10" s="6" t="n"/>
      <c r="C10" s="9" t="n"/>
      <c r="D10" s="18" t="n"/>
      <c r="E10" s="18" t="n"/>
      <c r="F10" s="18" t="n"/>
      <c r="G10" s="19">
        <f>IF(OR(D10="",E10=""),"",D10*E10)</f>
        <v/>
      </c>
      <c r="H10" s="14">
        <f>IF(A10="","",WEEKNUM(A10,21))</f>
        <v/>
      </c>
      <c r="I10" s="14">
        <f>IF(A10="","",YEAR(A10))</f>
        <v/>
      </c>
      <c r="J10" s="10" t="n"/>
      <c r="K10" s="17" t="n"/>
      <c r="L10" s="9" t="n"/>
      <c r="M10" s="18" t="n"/>
      <c r="N10" s="18" t="n"/>
      <c r="O10" s="14">
        <f>IF(K10="","",WEEKNUM(K10,21))</f>
        <v/>
      </c>
      <c r="P10" s="14">
        <f>IF(K10="","",YEAR(K10))</f>
        <v/>
      </c>
      <c r="Q10" s="10" t="n"/>
    </row>
    <row r="11">
      <c r="A11" s="17" t="n"/>
      <c r="B11" s="6" t="n"/>
      <c r="C11" s="9" t="n"/>
      <c r="D11" s="18" t="n"/>
      <c r="E11" s="18" t="n"/>
      <c r="F11" s="18" t="n"/>
      <c r="G11" s="19">
        <f>IF(OR(D11="",E11=""),"",D11*E11)</f>
        <v/>
      </c>
      <c r="H11" s="14">
        <f>IF(A11="","",WEEKNUM(A11,21))</f>
        <v/>
      </c>
      <c r="I11" s="14">
        <f>IF(A11="","",YEAR(A11))</f>
        <v/>
      </c>
      <c r="J11" s="10" t="n"/>
      <c r="K11" s="17" t="n"/>
      <c r="L11" s="9" t="n"/>
      <c r="M11" s="18" t="n"/>
      <c r="N11" s="18" t="n"/>
      <c r="O11" s="14">
        <f>IF(K11="","",WEEKNUM(K11,21))</f>
        <v/>
      </c>
      <c r="P11" s="14">
        <f>IF(K11="","",YEAR(K11))</f>
        <v/>
      </c>
      <c r="Q11" s="10" t="n"/>
    </row>
    <row r="12">
      <c r="A12" s="17" t="n"/>
      <c r="B12" s="6" t="n"/>
      <c r="C12" s="9" t="n"/>
      <c r="D12" s="18" t="n"/>
      <c r="E12" s="18" t="n"/>
      <c r="F12" s="18" t="n"/>
      <c r="G12" s="19">
        <f>IF(OR(D12="",E12=""),"",D12*E12)</f>
        <v/>
      </c>
      <c r="H12" s="14">
        <f>IF(A12="","",WEEKNUM(A12,21))</f>
        <v/>
      </c>
      <c r="I12" s="14">
        <f>IF(A12="","",YEAR(A12))</f>
        <v/>
      </c>
      <c r="J12" s="10" t="n"/>
      <c r="K12" s="17" t="n"/>
      <c r="L12" s="9" t="n"/>
      <c r="M12" s="18" t="n"/>
      <c r="N12" s="18" t="n"/>
      <c r="O12" s="14">
        <f>IF(K12="","",WEEKNUM(K12,21))</f>
        <v/>
      </c>
      <c r="P12" s="14">
        <f>IF(K12="","",YEAR(K12))</f>
        <v/>
      </c>
      <c r="Q12" s="10" t="n"/>
    </row>
    <row r="13">
      <c r="A13" s="17" t="n"/>
      <c r="B13" s="6" t="n"/>
      <c r="C13" s="9" t="n"/>
      <c r="D13" s="18" t="n"/>
      <c r="E13" s="18" t="n"/>
      <c r="F13" s="18" t="n"/>
      <c r="G13" s="19">
        <f>IF(OR(D13="",E13=""),"",D13*E13)</f>
        <v/>
      </c>
      <c r="H13" s="14">
        <f>IF(A13="","",WEEKNUM(A13,21))</f>
        <v/>
      </c>
      <c r="I13" s="14">
        <f>IF(A13="","",YEAR(A13))</f>
        <v/>
      </c>
      <c r="J13" s="10" t="n"/>
      <c r="K13" s="17" t="n"/>
      <c r="L13" s="9" t="n"/>
      <c r="M13" s="18" t="n"/>
      <c r="N13" s="18" t="n"/>
      <c r="O13" s="14">
        <f>IF(K13="","",WEEKNUM(K13,21))</f>
        <v/>
      </c>
      <c r="P13" s="14">
        <f>IF(K13="","",YEAR(K13))</f>
        <v/>
      </c>
      <c r="Q13" s="10" t="n"/>
    </row>
    <row r="14">
      <c r="A14" s="17" t="n"/>
      <c r="B14" s="6" t="n"/>
      <c r="C14" s="9" t="n"/>
      <c r="D14" s="18" t="n"/>
      <c r="E14" s="18" t="n"/>
      <c r="F14" s="18" t="n"/>
      <c r="G14" s="19">
        <f>IF(OR(D14="",E14=""),"",D14*E14)</f>
        <v/>
      </c>
      <c r="H14" s="14">
        <f>IF(A14="","",WEEKNUM(A14,21))</f>
        <v/>
      </c>
      <c r="I14" s="14">
        <f>IF(A14="","",YEAR(A14))</f>
        <v/>
      </c>
      <c r="J14" s="10" t="n"/>
      <c r="K14" s="17" t="n"/>
      <c r="L14" s="9" t="n"/>
      <c r="M14" s="18" t="n"/>
      <c r="N14" s="18" t="n"/>
      <c r="O14" s="14">
        <f>IF(K14="","",WEEKNUM(K14,21))</f>
        <v/>
      </c>
      <c r="P14" s="14">
        <f>IF(K14="","",YEAR(K14))</f>
        <v/>
      </c>
      <c r="Q14" s="10" t="n"/>
    </row>
    <row r="15">
      <c r="A15" s="17" t="n"/>
      <c r="B15" s="6" t="n"/>
      <c r="C15" s="9" t="n"/>
      <c r="D15" s="18" t="n"/>
      <c r="E15" s="18" t="n"/>
      <c r="F15" s="18" t="n"/>
      <c r="G15" s="19">
        <f>IF(OR(D15="",E15=""),"",D15*E15)</f>
        <v/>
      </c>
      <c r="H15" s="14">
        <f>IF(A15="","",WEEKNUM(A15,21))</f>
        <v/>
      </c>
      <c r="I15" s="14">
        <f>IF(A15="","",YEAR(A15))</f>
        <v/>
      </c>
      <c r="J15" s="10" t="n"/>
      <c r="K15" s="17" t="n"/>
      <c r="L15" s="9" t="n"/>
      <c r="M15" s="18" t="n"/>
      <c r="N15" s="18" t="n"/>
      <c r="O15" s="14">
        <f>IF(K15="","",WEEKNUM(K15,21))</f>
        <v/>
      </c>
      <c r="P15" s="14">
        <f>IF(K15="","",YEAR(K15))</f>
        <v/>
      </c>
      <c r="Q15" s="10" t="n"/>
    </row>
    <row r="16">
      <c r="A16" s="17" t="n"/>
      <c r="B16" s="6" t="n"/>
      <c r="C16" s="9" t="n"/>
      <c r="D16" s="18" t="n"/>
      <c r="E16" s="18" t="n"/>
      <c r="F16" s="18" t="n"/>
      <c r="G16" s="19">
        <f>IF(OR(D16="",E16=""),"",D16*E16)</f>
        <v/>
      </c>
      <c r="H16" s="14">
        <f>IF(A16="","",WEEKNUM(A16,21))</f>
        <v/>
      </c>
      <c r="I16" s="14">
        <f>IF(A16="","",YEAR(A16))</f>
        <v/>
      </c>
      <c r="J16" s="10" t="n"/>
      <c r="K16" s="17" t="n"/>
      <c r="L16" s="9" t="n"/>
      <c r="M16" s="18" t="n"/>
      <c r="N16" s="18" t="n"/>
      <c r="O16" s="14">
        <f>IF(K16="","",WEEKNUM(K16,21))</f>
        <v/>
      </c>
      <c r="P16" s="14">
        <f>IF(K16="","",YEAR(K16))</f>
        <v/>
      </c>
      <c r="Q16" s="10" t="n"/>
    </row>
    <row r="17">
      <c r="A17" s="17" t="n"/>
      <c r="B17" s="6" t="n"/>
      <c r="C17" s="9" t="n"/>
      <c r="D17" s="18" t="n"/>
      <c r="E17" s="18" t="n"/>
      <c r="F17" s="18" t="n"/>
      <c r="G17" s="19">
        <f>IF(OR(D17="",E17=""),"",D17*E17)</f>
        <v/>
      </c>
      <c r="H17" s="14">
        <f>IF(A17="","",WEEKNUM(A17,21))</f>
        <v/>
      </c>
      <c r="I17" s="14">
        <f>IF(A17="","",YEAR(A17))</f>
        <v/>
      </c>
      <c r="J17" s="10" t="n"/>
      <c r="K17" s="17" t="n"/>
      <c r="L17" s="9" t="n"/>
      <c r="M17" s="18" t="n"/>
      <c r="N17" s="18" t="n"/>
      <c r="O17" s="14">
        <f>IF(K17="","",WEEKNUM(K17,21))</f>
        <v/>
      </c>
      <c r="P17" s="14">
        <f>IF(K17="","",YEAR(K17))</f>
        <v/>
      </c>
      <c r="Q17" s="10" t="n"/>
    </row>
    <row r="18">
      <c r="A18" s="17" t="n"/>
      <c r="B18" s="6" t="n"/>
      <c r="C18" s="9" t="n"/>
      <c r="D18" s="18" t="n"/>
      <c r="E18" s="18" t="n"/>
      <c r="F18" s="18" t="n"/>
      <c r="G18" s="19">
        <f>IF(OR(D18="",E18=""),"",D18*E18)</f>
        <v/>
      </c>
      <c r="H18" s="14">
        <f>IF(A18="","",WEEKNUM(A18,21))</f>
        <v/>
      </c>
      <c r="I18" s="14">
        <f>IF(A18="","",YEAR(A18))</f>
        <v/>
      </c>
      <c r="J18" s="10" t="n"/>
      <c r="K18" s="17" t="n"/>
      <c r="L18" s="9" t="n"/>
      <c r="M18" s="18" t="n"/>
      <c r="N18" s="18" t="n"/>
      <c r="O18" s="14">
        <f>IF(K18="","",WEEKNUM(K18,21))</f>
        <v/>
      </c>
      <c r="P18" s="14">
        <f>IF(K18="","",YEAR(K18))</f>
        <v/>
      </c>
      <c r="Q18" s="10" t="n"/>
    </row>
    <row r="19">
      <c r="A19" s="17" t="n"/>
      <c r="B19" s="6" t="n"/>
      <c r="C19" s="9" t="n"/>
      <c r="D19" s="18" t="n"/>
      <c r="E19" s="18" t="n"/>
      <c r="F19" s="18" t="n"/>
      <c r="G19" s="19">
        <f>IF(OR(D19="",E19=""),"",D19*E19)</f>
        <v/>
      </c>
      <c r="H19" s="14">
        <f>IF(A19="","",WEEKNUM(A19,21))</f>
        <v/>
      </c>
      <c r="I19" s="14">
        <f>IF(A19="","",YEAR(A19))</f>
        <v/>
      </c>
      <c r="J19" s="10" t="n"/>
      <c r="K19" s="17" t="n"/>
      <c r="L19" s="9" t="n"/>
      <c r="M19" s="18" t="n"/>
      <c r="N19" s="18" t="n"/>
      <c r="O19" s="14">
        <f>IF(K19="","",WEEKNUM(K19,21))</f>
        <v/>
      </c>
      <c r="P19" s="14">
        <f>IF(K19="","",YEAR(K19))</f>
        <v/>
      </c>
      <c r="Q19" s="10" t="n"/>
    </row>
    <row r="20">
      <c r="A20" s="17" t="n"/>
      <c r="B20" s="6" t="n"/>
      <c r="C20" s="9" t="n"/>
      <c r="D20" s="18" t="n"/>
      <c r="E20" s="18" t="n"/>
      <c r="F20" s="18" t="n"/>
      <c r="G20" s="19">
        <f>IF(OR(D20="",E20=""),"",D20*E20)</f>
        <v/>
      </c>
      <c r="H20" s="14">
        <f>IF(A20="","",WEEKNUM(A20,21))</f>
        <v/>
      </c>
      <c r="I20" s="14">
        <f>IF(A20="","",YEAR(A20))</f>
        <v/>
      </c>
      <c r="J20" s="10" t="n"/>
      <c r="K20" s="17" t="n"/>
      <c r="L20" s="9" t="n"/>
      <c r="M20" s="18" t="n"/>
      <c r="N20" s="18" t="n"/>
      <c r="O20" s="14">
        <f>IF(K20="","",WEEKNUM(K20,21))</f>
        <v/>
      </c>
      <c r="P20" s="14">
        <f>IF(K20="","",YEAR(K20))</f>
        <v/>
      </c>
      <c r="Q20" s="10" t="n"/>
    </row>
    <row r="21">
      <c r="A21" s="17" t="n"/>
      <c r="B21" s="6" t="n"/>
      <c r="C21" s="9" t="n"/>
      <c r="D21" s="18" t="n"/>
      <c r="E21" s="18" t="n"/>
      <c r="F21" s="18" t="n"/>
      <c r="G21" s="19">
        <f>IF(OR(D21="",E21=""),"",D21*E21)</f>
        <v/>
      </c>
      <c r="H21" s="14">
        <f>IF(A21="","",WEEKNUM(A21,21))</f>
        <v/>
      </c>
      <c r="I21" s="14">
        <f>IF(A21="","",YEAR(A21))</f>
        <v/>
      </c>
      <c r="J21" s="10" t="n"/>
      <c r="K21" s="17" t="n"/>
      <c r="L21" s="9" t="n"/>
      <c r="M21" s="18" t="n"/>
      <c r="N21" s="18" t="n"/>
      <c r="O21" s="14">
        <f>IF(K21="","",WEEKNUM(K21,21))</f>
        <v/>
      </c>
      <c r="P21" s="14">
        <f>IF(K21="","",YEAR(K21))</f>
        <v/>
      </c>
      <c r="Q21" s="10" t="n"/>
    </row>
    <row r="22">
      <c r="A22" s="17" t="n"/>
      <c r="B22" s="6" t="n"/>
      <c r="C22" s="9" t="n"/>
      <c r="D22" s="18" t="n"/>
      <c r="E22" s="18" t="n"/>
      <c r="F22" s="18" t="n"/>
      <c r="G22" s="19">
        <f>IF(OR(D22="",E22=""),"",D22*E22)</f>
        <v/>
      </c>
      <c r="H22" s="14">
        <f>IF(A22="","",WEEKNUM(A22,21))</f>
        <v/>
      </c>
      <c r="I22" s="14">
        <f>IF(A22="","",YEAR(A22))</f>
        <v/>
      </c>
      <c r="J22" s="10" t="n"/>
      <c r="K22" s="17" t="n"/>
      <c r="L22" s="9" t="n"/>
      <c r="M22" s="18" t="n"/>
      <c r="N22" s="18" t="n"/>
      <c r="O22" s="14">
        <f>IF(K22="","",WEEKNUM(K22,21))</f>
        <v/>
      </c>
      <c r="P22" s="14">
        <f>IF(K22="","",YEAR(K22))</f>
        <v/>
      </c>
      <c r="Q22" s="10" t="n"/>
    </row>
    <row r="23">
      <c r="A23" s="17" t="n"/>
      <c r="B23" s="6" t="n"/>
      <c r="C23" s="9" t="n"/>
      <c r="D23" s="18" t="n"/>
      <c r="E23" s="18" t="n"/>
      <c r="F23" s="18" t="n"/>
      <c r="G23" s="19">
        <f>IF(OR(D23="",E23=""),"",D23*E23)</f>
        <v/>
      </c>
      <c r="H23" s="14">
        <f>IF(A23="","",WEEKNUM(A23,21))</f>
        <v/>
      </c>
      <c r="I23" s="14">
        <f>IF(A23="","",YEAR(A23))</f>
        <v/>
      </c>
      <c r="J23" s="10" t="n"/>
      <c r="K23" s="17" t="n"/>
      <c r="L23" s="9" t="n"/>
      <c r="M23" s="18" t="n"/>
      <c r="N23" s="18" t="n"/>
      <c r="O23" s="14">
        <f>IF(K23="","",WEEKNUM(K23,21))</f>
        <v/>
      </c>
      <c r="P23" s="14">
        <f>IF(K23="","",YEAR(K23))</f>
        <v/>
      </c>
      <c r="Q23" s="10" t="n"/>
    </row>
    <row r="24">
      <c r="A24" s="17" t="n"/>
      <c r="B24" s="6" t="n"/>
      <c r="C24" s="9" t="n"/>
      <c r="D24" s="18" t="n"/>
      <c r="E24" s="18" t="n"/>
      <c r="F24" s="18" t="n"/>
      <c r="G24" s="19">
        <f>IF(OR(D24="",E24=""),"",D24*E24)</f>
        <v/>
      </c>
      <c r="H24" s="14">
        <f>IF(A24="","",WEEKNUM(A24,21))</f>
        <v/>
      </c>
      <c r="I24" s="14">
        <f>IF(A24="","",YEAR(A24))</f>
        <v/>
      </c>
      <c r="J24" s="10" t="n"/>
      <c r="K24" s="17" t="n"/>
      <c r="L24" s="9" t="n"/>
      <c r="M24" s="18" t="n"/>
      <c r="N24" s="18" t="n"/>
      <c r="O24" s="14">
        <f>IF(K24="","",WEEKNUM(K24,21))</f>
        <v/>
      </c>
      <c r="P24" s="14">
        <f>IF(K24="","",YEAR(K24))</f>
        <v/>
      </c>
      <c r="Q24" s="10" t="n"/>
    </row>
    <row r="25">
      <c r="A25" s="17" t="n"/>
      <c r="B25" s="6" t="n"/>
      <c r="C25" s="9" t="n"/>
      <c r="D25" s="18" t="n"/>
      <c r="E25" s="18" t="n"/>
      <c r="F25" s="18" t="n"/>
      <c r="G25" s="19">
        <f>IF(OR(D25="",E25=""),"",D25*E25)</f>
        <v/>
      </c>
      <c r="H25" s="14">
        <f>IF(A25="","",WEEKNUM(A25,21))</f>
        <v/>
      </c>
      <c r="I25" s="14">
        <f>IF(A25="","",YEAR(A25))</f>
        <v/>
      </c>
      <c r="J25" s="10" t="n"/>
      <c r="K25" s="17" t="n"/>
      <c r="L25" s="9" t="n"/>
      <c r="M25" s="18" t="n"/>
      <c r="N25" s="18" t="n"/>
      <c r="O25" s="14">
        <f>IF(K25="","",WEEKNUM(K25,21))</f>
        <v/>
      </c>
      <c r="P25" s="14">
        <f>IF(K25="","",YEAR(K25))</f>
        <v/>
      </c>
      <c r="Q25" s="10" t="n"/>
    </row>
    <row r="26">
      <c r="A26" s="17" t="n"/>
      <c r="B26" s="6" t="n"/>
      <c r="C26" s="9" t="n"/>
      <c r="D26" s="18" t="n"/>
      <c r="E26" s="18" t="n"/>
      <c r="F26" s="18" t="n"/>
      <c r="G26" s="19">
        <f>IF(OR(D26="",E26=""),"",D26*E26)</f>
        <v/>
      </c>
      <c r="H26" s="14">
        <f>IF(A26="","",WEEKNUM(A26,21))</f>
        <v/>
      </c>
      <c r="I26" s="14">
        <f>IF(A26="","",YEAR(A26))</f>
        <v/>
      </c>
      <c r="J26" s="10" t="n"/>
      <c r="K26" s="17" t="n"/>
      <c r="L26" s="9" t="n"/>
      <c r="M26" s="18" t="n"/>
      <c r="N26" s="18" t="n"/>
      <c r="O26" s="14">
        <f>IF(K26="","",WEEKNUM(K26,21))</f>
        <v/>
      </c>
      <c r="P26" s="14">
        <f>IF(K26="","",YEAR(K26))</f>
        <v/>
      </c>
      <c r="Q26" s="10" t="n"/>
    </row>
    <row r="27">
      <c r="A27" s="17" t="n"/>
      <c r="B27" s="6" t="n"/>
      <c r="C27" s="9" t="n"/>
      <c r="D27" s="18" t="n"/>
      <c r="E27" s="18" t="n"/>
      <c r="F27" s="18" t="n"/>
      <c r="G27" s="19">
        <f>IF(OR(D27="",E27=""),"",D27*E27)</f>
        <v/>
      </c>
      <c r="H27" s="14">
        <f>IF(A27="","",WEEKNUM(A27,21))</f>
        <v/>
      </c>
      <c r="I27" s="14">
        <f>IF(A27="","",YEAR(A27))</f>
        <v/>
      </c>
      <c r="J27" s="10" t="n"/>
      <c r="K27" s="17" t="n"/>
      <c r="L27" s="9" t="n"/>
      <c r="M27" s="18" t="n"/>
      <c r="N27" s="18" t="n"/>
      <c r="O27" s="14">
        <f>IF(K27="","",WEEKNUM(K27,21))</f>
        <v/>
      </c>
      <c r="P27" s="14">
        <f>IF(K27="","",YEAR(K27))</f>
        <v/>
      </c>
      <c r="Q27" s="10" t="n"/>
    </row>
    <row r="28">
      <c r="A28" s="17" t="n"/>
      <c r="B28" s="6" t="n"/>
      <c r="C28" s="9" t="n"/>
      <c r="D28" s="18" t="n"/>
      <c r="E28" s="18" t="n"/>
      <c r="F28" s="18" t="n"/>
      <c r="G28" s="19">
        <f>IF(OR(D28="",E28=""),"",D28*E28)</f>
        <v/>
      </c>
      <c r="H28" s="14">
        <f>IF(A28="","",WEEKNUM(A28,21))</f>
        <v/>
      </c>
      <c r="I28" s="14">
        <f>IF(A28="","",YEAR(A28))</f>
        <v/>
      </c>
      <c r="J28" s="10" t="n"/>
      <c r="K28" s="17" t="n"/>
      <c r="L28" s="9" t="n"/>
      <c r="M28" s="18" t="n"/>
      <c r="N28" s="18" t="n"/>
      <c r="O28" s="14">
        <f>IF(K28="","",WEEKNUM(K28,21))</f>
        <v/>
      </c>
      <c r="P28" s="14">
        <f>IF(K28="","",YEAR(K28))</f>
        <v/>
      </c>
      <c r="Q28" s="10" t="n"/>
    </row>
    <row r="29">
      <c r="A29" s="17" t="n"/>
      <c r="B29" s="6" t="n"/>
      <c r="C29" s="9" t="n"/>
      <c r="D29" s="18" t="n"/>
      <c r="E29" s="18" t="n"/>
      <c r="F29" s="18" t="n"/>
      <c r="G29" s="19">
        <f>IF(OR(D29="",E29=""),"",D29*E29)</f>
        <v/>
      </c>
      <c r="H29" s="14">
        <f>IF(A29="","",WEEKNUM(A29,21))</f>
        <v/>
      </c>
      <c r="I29" s="14">
        <f>IF(A29="","",YEAR(A29))</f>
        <v/>
      </c>
      <c r="J29" s="10" t="n"/>
      <c r="K29" s="17" t="n"/>
      <c r="L29" s="9" t="n"/>
      <c r="M29" s="18" t="n"/>
      <c r="N29" s="18" t="n"/>
      <c r="O29" s="14">
        <f>IF(K29="","",WEEKNUM(K29,21))</f>
        <v/>
      </c>
      <c r="P29" s="14">
        <f>IF(K29="","",YEAR(K29))</f>
        <v/>
      </c>
      <c r="Q29" s="10" t="n"/>
    </row>
    <row r="30">
      <c r="A30" s="17" t="n"/>
      <c r="B30" s="6" t="n"/>
      <c r="C30" s="9" t="n"/>
      <c r="D30" s="18" t="n"/>
      <c r="E30" s="18" t="n"/>
      <c r="F30" s="18" t="n"/>
      <c r="G30" s="19">
        <f>IF(OR(D30="",E30=""),"",D30*E30)</f>
        <v/>
      </c>
      <c r="H30" s="14">
        <f>IF(A30="","",WEEKNUM(A30,21))</f>
        <v/>
      </c>
      <c r="I30" s="14">
        <f>IF(A30="","",YEAR(A30))</f>
        <v/>
      </c>
      <c r="J30" s="10" t="n"/>
      <c r="K30" s="17" t="n"/>
      <c r="L30" s="9" t="n"/>
      <c r="M30" s="18" t="n"/>
      <c r="N30" s="18" t="n"/>
      <c r="O30" s="14">
        <f>IF(K30="","",WEEKNUM(K30,21))</f>
        <v/>
      </c>
      <c r="P30" s="14">
        <f>IF(K30="","",YEAR(K30))</f>
        <v/>
      </c>
      <c r="Q30" s="10" t="n"/>
    </row>
    <row r="31">
      <c r="A31" s="17" t="n"/>
      <c r="B31" s="6" t="n"/>
      <c r="C31" s="9" t="n"/>
      <c r="D31" s="18" t="n"/>
      <c r="E31" s="18" t="n"/>
      <c r="F31" s="18" t="n"/>
      <c r="G31" s="19">
        <f>IF(OR(D31="",E31=""),"",D31*E31)</f>
        <v/>
      </c>
      <c r="H31" s="14">
        <f>IF(A31="","",WEEKNUM(A31,21))</f>
        <v/>
      </c>
      <c r="I31" s="14">
        <f>IF(A31="","",YEAR(A31))</f>
        <v/>
      </c>
      <c r="J31" s="10" t="n"/>
      <c r="K31" s="17" t="n"/>
      <c r="L31" s="9" t="n"/>
      <c r="M31" s="18" t="n"/>
      <c r="N31" s="18" t="n"/>
      <c r="O31" s="14">
        <f>IF(K31="","",WEEKNUM(K31,21))</f>
        <v/>
      </c>
      <c r="P31" s="14">
        <f>IF(K31="","",YEAR(K31))</f>
        <v/>
      </c>
      <c r="Q31" s="10" t="n"/>
    </row>
    <row r="32">
      <c r="A32" s="17" t="n"/>
      <c r="B32" s="6" t="n"/>
      <c r="C32" s="9" t="n"/>
      <c r="D32" s="18" t="n"/>
      <c r="E32" s="18" t="n"/>
      <c r="F32" s="18" t="n"/>
      <c r="G32" s="19">
        <f>IF(OR(D32="",E32=""),"",D32*E32)</f>
        <v/>
      </c>
      <c r="H32" s="14">
        <f>IF(A32="","",WEEKNUM(A32,21))</f>
        <v/>
      </c>
      <c r="I32" s="14">
        <f>IF(A32="","",YEAR(A32))</f>
        <v/>
      </c>
      <c r="J32" s="10" t="n"/>
      <c r="K32" s="17" t="n"/>
      <c r="L32" s="9" t="n"/>
      <c r="M32" s="18" t="n"/>
      <c r="N32" s="18" t="n"/>
      <c r="O32" s="14">
        <f>IF(K32="","",WEEKNUM(K32,21))</f>
        <v/>
      </c>
      <c r="P32" s="14">
        <f>IF(K32="","",YEAR(K32))</f>
        <v/>
      </c>
      <c r="Q32" s="10" t="n"/>
    </row>
    <row r="33">
      <c r="A33" s="17" t="n"/>
      <c r="B33" s="6" t="n"/>
      <c r="C33" s="9" t="n"/>
      <c r="D33" s="18" t="n"/>
      <c r="E33" s="18" t="n"/>
      <c r="F33" s="18" t="n"/>
      <c r="G33" s="19">
        <f>IF(OR(D33="",E33=""),"",D33*E33)</f>
        <v/>
      </c>
      <c r="H33" s="14">
        <f>IF(A33="","",WEEKNUM(A33,21))</f>
        <v/>
      </c>
      <c r="I33" s="14">
        <f>IF(A33="","",YEAR(A33))</f>
        <v/>
      </c>
      <c r="J33" s="10" t="n"/>
      <c r="K33" s="17" t="n"/>
      <c r="L33" s="9" t="n"/>
      <c r="M33" s="18" t="n"/>
      <c r="N33" s="18" t="n"/>
      <c r="O33" s="14">
        <f>IF(K33="","",WEEKNUM(K33,21))</f>
        <v/>
      </c>
      <c r="P33" s="14">
        <f>IF(K33="","",YEAR(K33))</f>
        <v/>
      </c>
      <c r="Q33" s="10" t="n"/>
    </row>
    <row r="34">
      <c r="A34" s="17" t="n"/>
      <c r="B34" s="6" t="n"/>
      <c r="C34" s="9" t="n"/>
      <c r="D34" s="18" t="n"/>
      <c r="E34" s="18" t="n"/>
      <c r="F34" s="18" t="n"/>
      <c r="G34" s="19">
        <f>IF(OR(D34="",E34=""),"",D34*E34)</f>
        <v/>
      </c>
      <c r="H34" s="14">
        <f>IF(A34="","",WEEKNUM(A34,21))</f>
        <v/>
      </c>
      <c r="I34" s="14">
        <f>IF(A34="","",YEAR(A34))</f>
        <v/>
      </c>
      <c r="J34" s="10" t="n"/>
      <c r="K34" s="17" t="n"/>
      <c r="L34" s="9" t="n"/>
      <c r="M34" s="18" t="n"/>
      <c r="N34" s="18" t="n"/>
      <c r="O34" s="14">
        <f>IF(K34="","",WEEKNUM(K34,21))</f>
        <v/>
      </c>
      <c r="P34" s="14">
        <f>IF(K34="","",YEAR(K34))</f>
        <v/>
      </c>
      <c r="Q34" s="10" t="n"/>
    </row>
    <row r="35">
      <c r="A35" s="17" t="n"/>
      <c r="B35" s="6" t="n"/>
      <c r="C35" s="9" t="n"/>
      <c r="D35" s="18" t="n"/>
      <c r="E35" s="18" t="n"/>
      <c r="F35" s="18" t="n"/>
      <c r="G35" s="19">
        <f>IF(OR(D35="",E35=""),"",D35*E35)</f>
        <v/>
      </c>
      <c r="H35" s="14">
        <f>IF(A35="","",WEEKNUM(A35,21))</f>
        <v/>
      </c>
      <c r="I35" s="14">
        <f>IF(A35="","",YEAR(A35))</f>
        <v/>
      </c>
      <c r="J35" s="10" t="n"/>
      <c r="K35" s="17" t="n"/>
      <c r="L35" s="9" t="n"/>
      <c r="M35" s="18" t="n"/>
      <c r="N35" s="18" t="n"/>
      <c r="O35" s="14">
        <f>IF(K35="","",WEEKNUM(K35,21))</f>
        <v/>
      </c>
      <c r="P35" s="14">
        <f>IF(K35="","",YEAR(K35))</f>
        <v/>
      </c>
      <c r="Q35" s="10" t="n"/>
    </row>
    <row r="36">
      <c r="A36" s="17" t="n"/>
      <c r="B36" s="6" t="n"/>
      <c r="C36" s="9" t="n"/>
      <c r="D36" s="18" t="n"/>
      <c r="E36" s="18" t="n"/>
      <c r="F36" s="18" t="n"/>
      <c r="G36" s="19">
        <f>IF(OR(D36="",E36=""),"",D36*E36)</f>
        <v/>
      </c>
      <c r="H36" s="14">
        <f>IF(A36="","",WEEKNUM(A36,21))</f>
        <v/>
      </c>
      <c r="I36" s="14">
        <f>IF(A36="","",YEAR(A36))</f>
        <v/>
      </c>
      <c r="J36" s="10" t="n"/>
      <c r="K36" s="17" t="n"/>
      <c r="L36" s="9" t="n"/>
      <c r="M36" s="18" t="n"/>
      <c r="N36" s="18" t="n"/>
      <c r="O36" s="14">
        <f>IF(K36="","",WEEKNUM(K36,21))</f>
        <v/>
      </c>
      <c r="P36" s="14">
        <f>IF(K36="","",YEAR(K36))</f>
        <v/>
      </c>
      <c r="Q36" s="10" t="n"/>
    </row>
    <row r="37">
      <c r="A37" s="17" t="n"/>
      <c r="B37" s="6" t="n"/>
      <c r="C37" s="9" t="n"/>
      <c r="D37" s="18" t="n"/>
      <c r="E37" s="18" t="n"/>
      <c r="F37" s="18" t="n"/>
      <c r="G37" s="19">
        <f>IF(OR(D37="",E37=""),"",D37*E37)</f>
        <v/>
      </c>
      <c r="H37" s="14">
        <f>IF(A37="","",WEEKNUM(A37,21))</f>
        <v/>
      </c>
      <c r="I37" s="14">
        <f>IF(A37="","",YEAR(A37))</f>
        <v/>
      </c>
      <c r="J37" s="10" t="n"/>
      <c r="K37" s="17" t="n"/>
      <c r="L37" s="9" t="n"/>
      <c r="M37" s="18" t="n"/>
      <c r="N37" s="18" t="n"/>
      <c r="O37" s="14">
        <f>IF(K37="","",WEEKNUM(K37,21))</f>
        <v/>
      </c>
      <c r="P37" s="14">
        <f>IF(K37="","",YEAR(K37))</f>
        <v/>
      </c>
      <c r="Q37" s="10" t="n"/>
    </row>
    <row r="38">
      <c r="A38" s="17" t="n"/>
      <c r="B38" s="6" t="n"/>
      <c r="C38" s="9" t="n"/>
      <c r="D38" s="18" t="n"/>
      <c r="E38" s="18" t="n"/>
      <c r="F38" s="18" t="n"/>
      <c r="G38" s="19">
        <f>IF(OR(D38="",E38=""),"",D38*E38)</f>
        <v/>
      </c>
      <c r="H38" s="14">
        <f>IF(A38="","",WEEKNUM(A38,21))</f>
        <v/>
      </c>
      <c r="I38" s="14">
        <f>IF(A38="","",YEAR(A38))</f>
        <v/>
      </c>
      <c r="J38" s="10" t="n"/>
      <c r="K38" s="17" t="n"/>
      <c r="L38" s="9" t="n"/>
      <c r="M38" s="18" t="n"/>
      <c r="N38" s="18" t="n"/>
      <c r="O38" s="14">
        <f>IF(K38="","",WEEKNUM(K38,21))</f>
        <v/>
      </c>
      <c r="P38" s="14">
        <f>IF(K38="","",YEAR(K38))</f>
        <v/>
      </c>
      <c r="Q38" s="10" t="n"/>
    </row>
    <row r="39">
      <c r="A39" s="17" t="n"/>
      <c r="B39" s="6" t="n"/>
      <c r="C39" s="9" t="n"/>
      <c r="D39" s="18" t="n"/>
      <c r="E39" s="18" t="n"/>
      <c r="F39" s="18" t="n"/>
      <c r="G39" s="19">
        <f>IF(OR(D39="",E39=""),"",D39*E39)</f>
        <v/>
      </c>
      <c r="H39" s="14">
        <f>IF(A39="","",WEEKNUM(A39,21))</f>
        <v/>
      </c>
      <c r="I39" s="14">
        <f>IF(A39="","",YEAR(A39))</f>
        <v/>
      </c>
      <c r="J39" s="10" t="n"/>
      <c r="K39" s="17" t="n"/>
      <c r="L39" s="9" t="n"/>
      <c r="M39" s="18" t="n"/>
      <c r="N39" s="18" t="n"/>
      <c r="O39" s="14">
        <f>IF(K39="","",WEEKNUM(K39,21))</f>
        <v/>
      </c>
      <c r="P39" s="14">
        <f>IF(K39="","",YEAR(K39))</f>
        <v/>
      </c>
      <c r="Q39" s="10" t="n"/>
    </row>
    <row r="40">
      <c r="A40" s="17" t="n"/>
      <c r="B40" s="6" t="n"/>
      <c r="C40" s="9" t="n"/>
      <c r="D40" s="18" t="n"/>
      <c r="E40" s="18" t="n"/>
      <c r="F40" s="18" t="n"/>
      <c r="G40" s="19">
        <f>IF(OR(D40="",E40=""),"",D40*E40)</f>
        <v/>
      </c>
      <c r="H40" s="14">
        <f>IF(A40="","",WEEKNUM(A40,21))</f>
        <v/>
      </c>
      <c r="I40" s="14">
        <f>IF(A40="","",YEAR(A40))</f>
        <v/>
      </c>
      <c r="J40" s="10" t="n"/>
      <c r="K40" s="17" t="n"/>
      <c r="L40" s="9" t="n"/>
      <c r="M40" s="18" t="n"/>
      <c r="N40" s="18" t="n"/>
      <c r="O40" s="14">
        <f>IF(K40="","",WEEKNUM(K40,21))</f>
        <v/>
      </c>
      <c r="P40" s="14">
        <f>IF(K40="","",YEAR(K40))</f>
        <v/>
      </c>
      <c r="Q40" s="10" t="n"/>
    </row>
    <row r="41">
      <c r="A41" s="17" t="n"/>
      <c r="B41" s="6" t="n"/>
      <c r="C41" s="9" t="n"/>
      <c r="D41" s="18" t="n"/>
      <c r="E41" s="18" t="n"/>
      <c r="F41" s="18" t="n"/>
      <c r="G41" s="19">
        <f>IF(OR(D41="",E41=""),"",D41*E41)</f>
        <v/>
      </c>
      <c r="H41" s="14">
        <f>IF(A41="","",WEEKNUM(A41,21))</f>
        <v/>
      </c>
      <c r="I41" s="14">
        <f>IF(A41="","",YEAR(A41))</f>
        <v/>
      </c>
      <c r="J41" s="10" t="n"/>
      <c r="K41" s="17" t="n"/>
      <c r="L41" s="9" t="n"/>
      <c r="M41" s="18" t="n"/>
      <c r="N41" s="18" t="n"/>
      <c r="O41" s="14">
        <f>IF(K41="","",WEEKNUM(K41,21))</f>
        <v/>
      </c>
      <c r="P41" s="14">
        <f>IF(K41="","",YEAR(K41))</f>
        <v/>
      </c>
      <c r="Q41" s="10" t="n"/>
    </row>
    <row r="42">
      <c r="A42" s="17" t="n"/>
      <c r="B42" s="6" t="n"/>
      <c r="C42" s="9" t="n"/>
      <c r="D42" s="18" t="n"/>
      <c r="E42" s="18" t="n"/>
      <c r="F42" s="18" t="n"/>
      <c r="G42" s="19">
        <f>IF(OR(D42="",E42=""),"",D42*E42)</f>
        <v/>
      </c>
      <c r="H42" s="14">
        <f>IF(A42="","",WEEKNUM(A42,21))</f>
        <v/>
      </c>
      <c r="I42" s="14">
        <f>IF(A42="","",YEAR(A42))</f>
        <v/>
      </c>
      <c r="J42" s="10" t="n"/>
      <c r="K42" s="17" t="n"/>
      <c r="L42" s="9" t="n"/>
      <c r="M42" s="18" t="n"/>
      <c r="N42" s="18" t="n"/>
      <c r="O42" s="14">
        <f>IF(K42="","",WEEKNUM(K42,21))</f>
        <v/>
      </c>
      <c r="P42" s="14">
        <f>IF(K42="","",YEAR(K42))</f>
        <v/>
      </c>
      <c r="Q42" s="10" t="n"/>
    </row>
    <row r="43">
      <c r="A43" s="17" t="n"/>
      <c r="B43" s="6" t="n"/>
      <c r="C43" s="9" t="n"/>
      <c r="D43" s="18" t="n"/>
      <c r="E43" s="18" t="n"/>
      <c r="F43" s="18" t="n"/>
      <c r="G43" s="19">
        <f>IF(OR(D43="",E43=""),"",D43*E43)</f>
        <v/>
      </c>
      <c r="H43" s="14">
        <f>IF(A43="","",WEEKNUM(A43,21))</f>
        <v/>
      </c>
      <c r="I43" s="14">
        <f>IF(A43="","",YEAR(A43))</f>
        <v/>
      </c>
      <c r="J43" s="10" t="n"/>
      <c r="K43" s="17" t="n"/>
      <c r="L43" s="9" t="n"/>
      <c r="M43" s="18" t="n"/>
      <c r="N43" s="18" t="n"/>
      <c r="O43" s="14">
        <f>IF(K43="","",WEEKNUM(K43,21))</f>
        <v/>
      </c>
      <c r="P43" s="14">
        <f>IF(K43="","",YEAR(K43))</f>
        <v/>
      </c>
      <c r="Q43" s="10" t="n"/>
    </row>
    <row r="44">
      <c r="A44" s="17" t="n"/>
      <c r="B44" s="6" t="n"/>
      <c r="C44" s="9" t="n"/>
      <c r="D44" s="18" t="n"/>
      <c r="E44" s="18" t="n"/>
      <c r="F44" s="18" t="n"/>
      <c r="G44" s="19">
        <f>IF(OR(D44="",E44=""),"",D44*E44)</f>
        <v/>
      </c>
      <c r="H44" s="14">
        <f>IF(A44="","",WEEKNUM(A44,21))</f>
        <v/>
      </c>
      <c r="I44" s="14">
        <f>IF(A44="","",YEAR(A44))</f>
        <v/>
      </c>
      <c r="J44" s="10" t="n"/>
      <c r="K44" s="17" t="n"/>
      <c r="L44" s="9" t="n"/>
      <c r="M44" s="18" t="n"/>
      <c r="N44" s="18" t="n"/>
      <c r="O44" s="14">
        <f>IF(K44="","",WEEKNUM(K44,21))</f>
        <v/>
      </c>
      <c r="P44" s="14">
        <f>IF(K44="","",YEAR(K44))</f>
        <v/>
      </c>
      <c r="Q44" s="10" t="n"/>
    </row>
    <row r="45">
      <c r="A45" s="17" t="n"/>
      <c r="B45" s="6" t="n"/>
      <c r="C45" s="9" t="n"/>
      <c r="D45" s="18" t="n"/>
      <c r="E45" s="18" t="n"/>
      <c r="F45" s="18" t="n"/>
      <c r="G45" s="19">
        <f>IF(OR(D45="",E45=""),"",D45*E45)</f>
        <v/>
      </c>
      <c r="H45" s="14">
        <f>IF(A45="","",WEEKNUM(A45,21))</f>
        <v/>
      </c>
      <c r="I45" s="14">
        <f>IF(A45="","",YEAR(A45))</f>
        <v/>
      </c>
      <c r="J45" s="10" t="n"/>
      <c r="K45" s="17" t="n"/>
      <c r="L45" s="9" t="n"/>
      <c r="M45" s="18" t="n"/>
      <c r="N45" s="18" t="n"/>
      <c r="O45" s="14">
        <f>IF(K45="","",WEEKNUM(K45,21))</f>
        <v/>
      </c>
      <c r="P45" s="14">
        <f>IF(K45="","",YEAR(K45))</f>
        <v/>
      </c>
      <c r="Q45" s="10" t="n"/>
    </row>
    <row r="46">
      <c r="A46" s="17" t="n"/>
      <c r="B46" s="6" t="n"/>
      <c r="C46" s="9" t="n"/>
      <c r="D46" s="18" t="n"/>
      <c r="E46" s="18" t="n"/>
      <c r="F46" s="18" t="n"/>
      <c r="G46" s="19">
        <f>IF(OR(D46="",E46=""),"",D46*E46)</f>
        <v/>
      </c>
      <c r="H46" s="14">
        <f>IF(A46="","",WEEKNUM(A46,21))</f>
        <v/>
      </c>
      <c r="I46" s="14">
        <f>IF(A46="","",YEAR(A46))</f>
        <v/>
      </c>
      <c r="J46" s="10" t="n"/>
      <c r="K46" s="17" t="n"/>
      <c r="L46" s="9" t="n"/>
      <c r="M46" s="18" t="n"/>
      <c r="N46" s="18" t="n"/>
      <c r="O46" s="14">
        <f>IF(K46="","",WEEKNUM(K46,21))</f>
        <v/>
      </c>
      <c r="P46" s="14">
        <f>IF(K46="","",YEAR(K46))</f>
        <v/>
      </c>
      <c r="Q46" s="10" t="n"/>
    </row>
    <row r="47">
      <c r="A47" s="17" t="n"/>
      <c r="B47" s="6" t="n"/>
      <c r="C47" s="9" t="n"/>
      <c r="D47" s="18" t="n"/>
      <c r="E47" s="18" t="n"/>
      <c r="F47" s="18" t="n"/>
      <c r="G47" s="19">
        <f>IF(OR(D47="",E47=""),"",D47*E47)</f>
        <v/>
      </c>
      <c r="H47" s="14">
        <f>IF(A47="","",WEEKNUM(A47,21))</f>
        <v/>
      </c>
      <c r="I47" s="14">
        <f>IF(A47="","",YEAR(A47))</f>
        <v/>
      </c>
      <c r="J47" s="10" t="n"/>
      <c r="K47" s="17" t="n"/>
      <c r="L47" s="9" t="n"/>
      <c r="M47" s="18" t="n"/>
      <c r="N47" s="18" t="n"/>
      <c r="O47" s="14">
        <f>IF(K47="","",WEEKNUM(K47,21))</f>
        <v/>
      </c>
      <c r="P47" s="14">
        <f>IF(K47="","",YEAR(K47))</f>
        <v/>
      </c>
      <c r="Q47" s="10" t="n"/>
    </row>
    <row r="48">
      <c r="A48" s="17" t="n"/>
      <c r="B48" s="6" t="n"/>
      <c r="C48" s="9" t="n"/>
      <c r="D48" s="18" t="n"/>
      <c r="E48" s="18" t="n"/>
      <c r="F48" s="18" t="n"/>
      <c r="G48" s="19">
        <f>IF(OR(D48="",E48=""),"",D48*E48)</f>
        <v/>
      </c>
      <c r="H48" s="14">
        <f>IF(A48="","",WEEKNUM(A48,21))</f>
        <v/>
      </c>
      <c r="I48" s="14">
        <f>IF(A48="","",YEAR(A48))</f>
        <v/>
      </c>
      <c r="J48" s="10" t="n"/>
      <c r="K48" s="17" t="n"/>
      <c r="L48" s="9" t="n"/>
      <c r="M48" s="18" t="n"/>
      <c r="N48" s="18" t="n"/>
      <c r="O48" s="14">
        <f>IF(K48="","",WEEKNUM(K48,21))</f>
        <v/>
      </c>
      <c r="P48" s="14">
        <f>IF(K48="","",YEAR(K48))</f>
        <v/>
      </c>
      <c r="Q48" s="10" t="n"/>
    </row>
    <row r="49">
      <c r="A49" s="17" t="n"/>
      <c r="B49" s="6" t="n"/>
      <c r="C49" s="9" t="n"/>
      <c r="D49" s="18" t="n"/>
      <c r="E49" s="18" t="n"/>
      <c r="F49" s="18" t="n"/>
      <c r="G49" s="19">
        <f>IF(OR(D49="",E49=""),"",D49*E49)</f>
        <v/>
      </c>
      <c r="H49" s="14">
        <f>IF(A49="","",WEEKNUM(A49,21))</f>
        <v/>
      </c>
      <c r="I49" s="14">
        <f>IF(A49="","",YEAR(A49))</f>
        <v/>
      </c>
      <c r="J49" s="10" t="n"/>
      <c r="K49" s="17" t="n"/>
      <c r="L49" s="9" t="n"/>
      <c r="M49" s="18" t="n"/>
      <c r="N49" s="18" t="n"/>
      <c r="O49" s="14">
        <f>IF(K49="","",WEEKNUM(K49,21))</f>
        <v/>
      </c>
      <c r="P49" s="14">
        <f>IF(K49="","",YEAR(K49))</f>
        <v/>
      </c>
      <c r="Q49" s="10" t="n"/>
    </row>
    <row r="50">
      <c r="A50" s="17" t="n"/>
      <c r="B50" s="6" t="n"/>
      <c r="C50" s="9" t="n"/>
      <c r="D50" s="18" t="n"/>
      <c r="E50" s="18" t="n"/>
      <c r="F50" s="18" t="n"/>
      <c r="G50" s="19">
        <f>IF(OR(D50="",E50=""),"",D50*E50)</f>
        <v/>
      </c>
      <c r="H50" s="14">
        <f>IF(A50="","",WEEKNUM(A50,21))</f>
        <v/>
      </c>
      <c r="I50" s="14">
        <f>IF(A50="","",YEAR(A50))</f>
        <v/>
      </c>
      <c r="J50" s="10" t="n"/>
      <c r="K50" s="17" t="n"/>
      <c r="L50" s="9" t="n"/>
      <c r="M50" s="18" t="n"/>
      <c r="N50" s="18" t="n"/>
      <c r="O50" s="14">
        <f>IF(K50="","",WEEKNUM(K50,21))</f>
        <v/>
      </c>
      <c r="P50" s="14">
        <f>IF(K50="","",YEAR(K50))</f>
        <v/>
      </c>
      <c r="Q50" s="10" t="n"/>
    </row>
    <row r="51">
      <c r="A51" s="17" t="n"/>
      <c r="B51" s="6" t="n"/>
      <c r="C51" s="9" t="n"/>
      <c r="D51" s="18" t="n"/>
      <c r="E51" s="18" t="n"/>
      <c r="F51" s="18" t="n"/>
      <c r="G51" s="19">
        <f>IF(OR(D51="",E51=""),"",D51*E51)</f>
        <v/>
      </c>
      <c r="H51" s="14">
        <f>IF(A51="","",WEEKNUM(A51,21))</f>
        <v/>
      </c>
      <c r="I51" s="14">
        <f>IF(A51="","",YEAR(A51))</f>
        <v/>
      </c>
      <c r="J51" s="10" t="n"/>
      <c r="K51" s="17" t="n"/>
      <c r="L51" s="9" t="n"/>
      <c r="M51" s="18" t="n"/>
      <c r="N51" s="18" t="n"/>
      <c r="O51" s="14">
        <f>IF(K51="","",WEEKNUM(K51,21))</f>
        <v/>
      </c>
      <c r="P51" s="14">
        <f>IF(K51="","",YEAR(K51))</f>
        <v/>
      </c>
      <c r="Q51" s="10" t="n"/>
    </row>
    <row r="52">
      <c r="A52" s="17" t="n"/>
      <c r="B52" s="6" t="n"/>
      <c r="C52" s="9" t="n"/>
      <c r="D52" s="18" t="n"/>
      <c r="E52" s="18" t="n"/>
      <c r="F52" s="18" t="n"/>
      <c r="G52" s="19">
        <f>IF(OR(D52="",E52=""),"",D52*E52)</f>
        <v/>
      </c>
      <c r="H52" s="14">
        <f>IF(A52="","",WEEKNUM(A52,21))</f>
        <v/>
      </c>
      <c r="I52" s="14">
        <f>IF(A52="","",YEAR(A52))</f>
        <v/>
      </c>
      <c r="J52" s="10" t="n"/>
      <c r="K52" s="17" t="n"/>
      <c r="L52" s="9" t="n"/>
      <c r="M52" s="18" t="n"/>
      <c r="N52" s="18" t="n"/>
      <c r="O52" s="14">
        <f>IF(K52="","",WEEKNUM(K52,21))</f>
        <v/>
      </c>
      <c r="P52" s="14">
        <f>IF(K52="","",YEAR(K52))</f>
        <v/>
      </c>
      <c r="Q52" s="10" t="n"/>
    </row>
    <row r="53">
      <c r="A53" s="17" t="n"/>
      <c r="B53" s="6" t="n"/>
      <c r="C53" s="9" t="n"/>
      <c r="D53" s="18" t="n"/>
      <c r="E53" s="18" t="n"/>
      <c r="F53" s="18" t="n"/>
      <c r="G53" s="19">
        <f>IF(OR(D53="",E53=""),"",D53*E53)</f>
        <v/>
      </c>
      <c r="H53" s="14">
        <f>IF(A53="","",WEEKNUM(A53,21))</f>
        <v/>
      </c>
      <c r="I53" s="14">
        <f>IF(A53="","",YEAR(A53))</f>
        <v/>
      </c>
      <c r="J53" s="10" t="n"/>
      <c r="K53" s="17" t="n"/>
      <c r="L53" s="9" t="n"/>
      <c r="M53" s="18" t="n"/>
      <c r="N53" s="18" t="n"/>
      <c r="O53" s="14">
        <f>IF(K53="","",WEEKNUM(K53,21))</f>
        <v/>
      </c>
      <c r="P53" s="14">
        <f>IF(K53="","",YEAR(K53))</f>
        <v/>
      </c>
      <c r="Q53" s="10" t="n"/>
    </row>
    <row r="54">
      <c r="A54" s="17" t="n"/>
      <c r="B54" s="6" t="n"/>
      <c r="C54" s="9" t="n"/>
      <c r="D54" s="18" t="n"/>
      <c r="E54" s="18" t="n"/>
      <c r="F54" s="18" t="n"/>
      <c r="G54" s="19">
        <f>IF(OR(D54="",E54=""),"",D54*E54)</f>
        <v/>
      </c>
      <c r="H54" s="14">
        <f>IF(A54="","",WEEKNUM(A54,21))</f>
        <v/>
      </c>
      <c r="I54" s="14">
        <f>IF(A54="","",YEAR(A54))</f>
        <v/>
      </c>
      <c r="J54" s="10" t="n"/>
      <c r="K54" s="17" t="n"/>
      <c r="L54" s="9" t="n"/>
      <c r="M54" s="18" t="n"/>
      <c r="N54" s="18" t="n"/>
      <c r="O54" s="14">
        <f>IF(K54="","",WEEKNUM(K54,21))</f>
        <v/>
      </c>
      <c r="P54" s="14">
        <f>IF(K54="","",YEAR(K54))</f>
        <v/>
      </c>
      <c r="Q54" s="10" t="n"/>
    </row>
    <row r="55">
      <c r="A55" s="17" t="n"/>
      <c r="B55" s="6" t="n"/>
      <c r="C55" s="9" t="n"/>
      <c r="D55" s="18" t="n"/>
      <c r="E55" s="18" t="n"/>
      <c r="F55" s="18" t="n"/>
      <c r="G55" s="19">
        <f>IF(OR(D55="",E55=""),"",D55*E55)</f>
        <v/>
      </c>
      <c r="H55" s="14">
        <f>IF(A55="","",WEEKNUM(A55,21))</f>
        <v/>
      </c>
      <c r="I55" s="14">
        <f>IF(A55="","",YEAR(A55))</f>
        <v/>
      </c>
      <c r="J55" s="10" t="n"/>
      <c r="K55" s="17" t="n"/>
      <c r="L55" s="9" t="n"/>
      <c r="M55" s="18" t="n"/>
      <c r="N55" s="18" t="n"/>
      <c r="O55" s="14">
        <f>IF(K55="","",WEEKNUM(K55,21))</f>
        <v/>
      </c>
      <c r="P55" s="14">
        <f>IF(K55="","",YEAR(K55))</f>
        <v/>
      </c>
      <c r="Q55" s="10" t="n"/>
    </row>
    <row r="56">
      <c r="A56" s="17" t="n"/>
      <c r="B56" s="6" t="n"/>
      <c r="C56" s="9" t="n"/>
      <c r="D56" s="18" t="n"/>
      <c r="E56" s="18" t="n"/>
      <c r="F56" s="18" t="n"/>
      <c r="G56" s="19">
        <f>IF(OR(D56="",E56=""),"",D56*E56)</f>
        <v/>
      </c>
      <c r="H56" s="14">
        <f>IF(A56="","",WEEKNUM(A56,21))</f>
        <v/>
      </c>
      <c r="I56" s="14">
        <f>IF(A56="","",YEAR(A56))</f>
        <v/>
      </c>
      <c r="J56" s="10" t="n"/>
      <c r="K56" s="17" t="n"/>
      <c r="L56" s="9" t="n"/>
      <c r="M56" s="18" t="n"/>
      <c r="N56" s="18" t="n"/>
      <c r="O56" s="14">
        <f>IF(K56="","",WEEKNUM(K56,21))</f>
        <v/>
      </c>
      <c r="P56" s="14">
        <f>IF(K56="","",YEAR(K56))</f>
        <v/>
      </c>
      <c r="Q56" s="10" t="n"/>
    </row>
    <row r="57">
      <c r="A57" s="17" t="n"/>
      <c r="B57" s="6" t="n"/>
      <c r="C57" s="9" t="n"/>
      <c r="D57" s="18" t="n"/>
      <c r="E57" s="18" t="n"/>
      <c r="F57" s="18" t="n"/>
      <c r="G57" s="19">
        <f>IF(OR(D57="",E57=""),"",D57*E57)</f>
        <v/>
      </c>
      <c r="H57" s="14">
        <f>IF(A57="","",WEEKNUM(A57,21))</f>
        <v/>
      </c>
      <c r="I57" s="14">
        <f>IF(A57="","",YEAR(A57))</f>
        <v/>
      </c>
      <c r="J57" s="10" t="n"/>
      <c r="K57" s="17" t="n"/>
      <c r="L57" s="9" t="n"/>
      <c r="M57" s="18" t="n"/>
      <c r="N57" s="18" t="n"/>
      <c r="O57" s="14">
        <f>IF(K57="","",WEEKNUM(K57,21))</f>
        <v/>
      </c>
      <c r="P57" s="14">
        <f>IF(K57="","",YEAR(K57))</f>
        <v/>
      </c>
      <c r="Q57" s="10" t="n"/>
    </row>
    <row r="58">
      <c r="A58" s="17" t="n"/>
      <c r="B58" s="6" t="n"/>
      <c r="C58" s="9" t="n"/>
      <c r="D58" s="18" t="n"/>
      <c r="E58" s="18" t="n"/>
      <c r="F58" s="18" t="n"/>
      <c r="G58" s="19">
        <f>IF(OR(D58="",E58=""),"",D58*E58)</f>
        <v/>
      </c>
      <c r="H58" s="14">
        <f>IF(A58="","",WEEKNUM(A58,21))</f>
        <v/>
      </c>
      <c r="I58" s="14">
        <f>IF(A58="","",YEAR(A58))</f>
        <v/>
      </c>
      <c r="J58" s="10" t="n"/>
      <c r="K58" s="17" t="n"/>
      <c r="L58" s="9" t="n"/>
      <c r="M58" s="18" t="n"/>
      <c r="N58" s="18" t="n"/>
      <c r="O58" s="14">
        <f>IF(K58="","",WEEKNUM(K58,21))</f>
        <v/>
      </c>
      <c r="P58" s="14">
        <f>IF(K58="","",YEAR(K58))</f>
        <v/>
      </c>
      <c r="Q58" s="10" t="n"/>
    </row>
    <row r="59">
      <c r="A59" s="17" t="n"/>
      <c r="B59" s="6" t="n"/>
      <c r="C59" s="9" t="n"/>
      <c r="D59" s="18" t="n"/>
      <c r="E59" s="18" t="n"/>
      <c r="F59" s="18" t="n"/>
      <c r="G59" s="19">
        <f>IF(OR(D59="",E59=""),"",D59*E59)</f>
        <v/>
      </c>
      <c r="H59" s="14">
        <f>IF(A59="","",WEEKNUM(A59,21))</f>
        <v/>
      </c>
      <c r="I59" s="14">
        <f>IF(A59="","",YEAR(A59))</f>
        <v/>
      </c>
      <c r="J59" s="10" t="n"/>
      <c r="K59" s="17" t="n"/>
      <c r="L59" s="9" t="n"/>
      <c r="M59" s="18" t="n"/>
      <c r="N59" s="18" t="n"/>
      <c r="O59" s="14">
        <f>IF(K59="","",WEEKNUM(K59,21))</f>
        <v/>
      </c>
      <c r="P59" s="14">
        <f>IF(K59="","",YEAR(K59))</f>
        <v/>
      </c>
      <c r="Q59" s="10" t="n"/>
    </row>
    <row r="60">
      <c r="A60" s="17" t="n"/>
      <c r="B60" s="6" t="n"/>
      <c r="C60" s="9" t="n"/>
      <c r="D60" s="18" t="n"/>
      <c r="E60" s="18" t="n"/>
      <c r="F60" s="18" t="n"/>
      <c r="G60" s="19">
        <f>IF(OR(D60="",E60=""),"",D60*E60)</f>
        <v/>
      </c>
      <c r="H60" s="14">
        <f>IF(A60="","",WEEKNUM(A60,21))</f>
        <v/>
      </c>
      <c r="I60" s="14">
        <f>IF(A60="","",YEAR(A60))</f>
        <v/>
      </c>
      <c r="J60" s="10" t="n"/>
      <c r="K60" s="17" t="n"/>
      <c r="L60" s="9" t="n"/>
      <c r="M60" s="18" t="n"/>
      <c r="N60" s="18" t="n"/>
      <c r="O60" s="14">
        <f>IF(K60="","",WEEKNUM(K60,21))</f>
        <v/>
      </c>
      <c r="P60" s="14">
        <f>IF(K60="","",YEAR(K60))</f>
        <v/>
      </c>
      <c r="Q60" s="10" t="n"/>
    </row>
    <row r="61">
      <c r="A61" s="17" t="n"/>
      <c r="B61" s="6" t="n"/>
      <c r="C61" s="9" t="n"/>
      <c r="D61" s="18" t="n"/>
      <c r="E61" s="18" t="n"/>
      <c r="F61" s="18" t="n"/>
      <c r="G61" s="19">
        <f>IF(OR(D61="",E61=""),"",D61*E61)</f>
        <v/>
      </c>
      <c r="H61" s="14">
        <f>IF(A61="","",WEEKNUM(A61,21))</f>
        <v/>
      </c>
      <c r="I61" s="14">
        <f>IF(A61="","",YEAR(A61))</f>
        <v/>
      </c>
      <c r="J61" s="10" t="n"/>
      <c r="K61" s="17" t="n"/>
      <c r="L61" s="9" t="n"/>
      <c r="M61" s="18" t="n"/>
      <c r="N61" s="18" t="n"/>
      <c r="O61" s="14">
        <f>IF(K61="","",WEEKNUM(K61,21))</f>
        <v/>
      </c>
      <c r="P61" s="14">
        <f>IF(K61="","",YEAR(K61))</f>
        <v/>
      </c>
      <c r="Q61" s="10" t="n"/>
    </row>
    <row r="62">
      <c r="A62" s="17" t="n"/>
      <c r="B62" s="6" t="n"/>
      <c r="C62" s="9" t="n"/>
      <c r="D62" s="18" t="n"/>
      <c r="E62" s="18" t="n"/>
      <c r="F62" s="18" t="n"/>
      <c r="G62" s="19">
        <f>IF(OR(D62="",E62=""),"",D62*E62)</f>
        <v/>
      </c>
      <c r="H62" s="14">
        <f>IF(A62="","",WEEKNUM(A62,21))</f>
        <v/>
      </c>
      <c r="I62" s="14">
        <f>IF(A62="","",YEAR(A62))</f>
        <v/>
      </c>
      <c r="J62" s="10" t="n"/>
      <c r="K62" s="17" t="n"/>
      <c r="L62" s="9" t="n"/>
      <c r="M62" s="18" t="n"/>
      <c r="N62" s="18" t="n"/>
      <c r="O62" s="14">
        <f>IF(K62="","",WEEKNUM(K62,21))</f>
        <v/>
      </c>
      <c r="P62" s="14">
        <f>IF(K62="","",YEAR(K62))</f>
        <v/>
      </c>
      <c r="Q62" s="10" t="n"/>
    </row>
    <row r="63">
      <c r="A63" s="17" t="n"/>
      <c r="B63" s="6" t="n"/>
      <c r="C63" s="9" t="n"/>
      <c r="D63" s="18" t="n"/>
      <c r="E63" s="18" t="n"/>
      <c r="F63" s="18" t="n"/>
      <c r="G63" s="19">
        <f>IF(OR(D63="",E63=""),"",D63*E63)</f>
        <v/>
      </c>
      <c r="H63" s="14">
        <f>IF(A63="","",WEEKNUM(A63,21))</f>
        <v/>
      </c>
      <c r="I63" s="14">
        <f>IF(A63="","",YEAR(A63))</f>
        <v/>
      </c>
      <c r="J63" s="10" t="n"/>
      <c r="K63" s="17" t="n"/>
      <c r="L63" s="9" t="n"/>
      <c r="M63" s="18" t="n"/>
      <c r="N63" s="18" t="n"/>
      <c r="O63" s="14">
        <f>IF(K63="","",WEEKNUM(K63,21))</f>
        <v/>
      </c>
      <c r="P63" s="14">
        <f>IF(K63="","",YEAR(K63))</f>
        <v/>
      </c>
      <c r="Q63" s="10" t="n"/>
    </row>
    <row r="64">
      <c r="A64" s="17" t="n"/>
      <c r="B64" s="6" t="n"/>
      <c r="C64" s="9" t="n"/>
      <c r="D64" s="18" t="n"/>
      <c r="E64" s="18" t="n"/>
      <c r="F64" s="18" t="n"/>
      <c r="G64" s="19">
        <f>IF(OR(D64="",E64=""),"",D64*E64)</f>
        <v/>
      </c>
      <c r="H64" s="14">
        <f>IF(A64="","",WEEKNUM(A64,21))</f>
        <v/>
      </c>
      <c r="I64" s="14">
        <f>IF(A64="","",YEAR(A64))</f>
        <v/>
      </c>
      <c r="J64" s="10" t="n"/>
      <c r="K64" s="17" t="n"/>
      <c r="L64" s="9" t="n"/>
      <c r="M64" s="18" t="n"/>
      <c r="N64" s="18" t="n"/>
      <c r="O64" s="14">
        <f>IF(K64="","",WEEKNUM(K64,21))</f>
        <v/>
      </c>
      <c r="P64" s="14">
        <f>IF(K64="","",YEAR(K64))</f>
        <v/>
      </c>
      <c r="Q64" s="10" t="n"/>
    </row>
    <row r="65">
      <c r="A65" s="17" t="n"/>
      <c r="B65" s="6" t="n"/>
      <c r="C65" s="9" t="n"/>
      <c r="D65" s="18" t="n"/>
      <c r="E65" s="18" t="n"/>
      <c r="F65" s="18" t="n"/>
      <c r="G65" s="19">
        <f>IF(OR(D65="",E65=""),"",D65*E65)</f>
        <v/>
      </c>
      <c r="H65" s="14">
        <f>IF(A65="","",WEEKNUM(A65,21))</f>
        <v/>
      </c>
      <c r="I65" s="14">
        <f>IF(A65="","",YEAR(A65))</f>
        <v/>
      </c>
      <c r="J65" s="10" t="n"/>
      <c r="K65" s="17" t="n"/>
      <c r="L65" s="9" t="n"/>
      <c r="M65" s="18" t="n"/>
      <c r="N65" s="18" t="n"/>
      <c r="O65" s="14">
        <f>IF(K65="","",WEEKNUM(K65,21))</f>
        <v/>
      </c>
      <c r="P65" s="14">
        <f>IF(K65="","",YEAR(K65))</f>
        <v/>
      </c>
      <c r="Q65" s="10" t="n"/>
    </row>
    <row r="66">
      <c r="A66" s="17" t="n"/>
      <c r="B66" s="6" t="n"/>
      <c r="C66" s="9" t="n"/>
      <c r="D66" s="18" t="n"/>
      <c r="E66" s="18" t="n"/>
      <c r="F66" s="18" t="n"/>
      <c r="G66" s="19">
        <f>IF(OR(D66="",E66=""),"",D66*E66)</f>
        <v/>
      </c>
      <c r="H66" s="14">
        <f>IF(A66="","",WEEKNUM(A66,21))</f>
        <v/>
      </c>
      <c r="I66" s="14">
        <f>IF(A66="","",YEAR(A66))</f>
        <v/>
      </c>
      <c r="J66" s="10" t="n"/>
      <c r="K66" s="17" t="n"/>
      <c r="L66" s="9" t="n"/>
      <c r="M66" s="18" t="n"/>
      <c r="N66" s="18" t="n"/>
      <c r="O66" s="14">
        <f>IF(K66="","",WEEKNUM(K66,21))</f>
        <v/>
      </c>
      <c r="P66" s="14">
        <f>IF(K66="","",YEAR(K66))</f>
        <v/>
      </c>
      <c r="Q66" s="10" t="n"/>
    </row>
    <row r="67">
      <c r="A67" s="17" t="n"/>
      <c r="B67" s="6" t="n"/>
      <c r="C67" s="9" t="n"/>
      <c r="D67" s="18" t="n"/>
      <c r="E67" s="18" t="n"/>
      <c r="F67" s="18" t="n"/>
      <c r="G67" s="19">
        <f>IF(OR(D67="",E67=""),"",D67*E67)</f>
        <v/>
      </c>
      <c r="H67" s="14">
        <f>IF(A67="","",WEEKNUM(A67,21))</f>
        <v/>
      </c>
      <c r="I67" s="14">
        <f>IF(A67="","",YEAR(A67))</f>
        <v/>
      </c>
      <c r="J67" s="10" t="n"/>
      <c r="K67" s="17" t="n"/>
      <c r="L67" s="9" t="n"/>
      <c r="M67" s="18" t="n"/>
      <c r="N67" s="18" t="n"/>
      <c r="O67" s="14">
        <f>IF(K67="","",WEEKNUM(K67,21))</f>
        <v/>
      </c>
      <c r="P67" s="14">
        <f>IF(K67="","",YEAR(K67))</f>
        <v/>
      </c>
      <c r="Q67" s="10" t="n"/>
    </row>
    <row r="68">
      <c r="A68" s="17" t="n"/>
      <c r="B68" s="6" t="n"/>
      <c r="C68" s="9" t="n"/>
      <c r="D68" s="18" t="n"/>
      <c r="E68" s="18" t="n"/>
      <c r="F68" s="18" t="n"/>
      <c r="G68" s="19">
        <f>IF(OR(D68="",E68=""),"",D68*E68)</f>
        <v/>
      </c>
      <c r="H68" s="14">
        <f>IF(A68="","",WEEKNUM(A68,21))</f>
        <v/>
      </c>
      <c r="I68" s="14">
        <f>IF(A68="","",YEAR(A68))</f>
        <v/>
      </c>
      <c r="J68" s="10" t="n"/>
      <c r="K68" s="17" t="n"/>
      <c r="L68" s="9" t="n"/>
      <c r="M68" s="18" t="n"/>
      <c r="N68" s="18" t="n"/>
      <c r="O68" s="14">
        <f>IF(K68="","",WEEKNUM(K68,21))</f>
        <v/>
      </c>
      <c r="P68" s="14">
        <f>IF(K68="","",YEAR(K68))</f>
        <v/>
      </c>
      <c r="Q68" s="10" t="n"/>
    </row>
    <row r="69">
      <c r="A69" s="17" t="n"/>
      <c r="B69" s="6" t="n"/>
      <c r="C69" s="9" t="n"/>
      <c r="D69" s="18" t="n"/>
      <c r="E69" s="18" t="n"/>
      <c r="F69" s="18" t="n"/>
      <c r="G69" s="19">
        <f>IF(OR(D69="",E69=""),"",D69*E69)</f>
        <v/>
      </c>
      <c r="H69" s="14">
        <f>IF(A69="","",WEEKNUM(A69,21))</f>
        <v/>
      </c>
      <c r="I69" s="14">
        <f>IF(A69="","",YEAR(A69))</f>
        <v/>
      </c>
      <c r="J69" s="10" t="n"/>
      <c r="K69" s="17" t="n"/>
      <c r="L69" s="9" t="n"/>
      <c r="M69" s="18" t="n"/>
      <c r="N69" s="18" t="n"/>
      <c r="O69" s="14">
        <f>IF(K69="","",WEEKNUM(K69,21))</f>
        <v/>
      </c>
      <c r="P69" s="14">
        <f>IF(K69="","",YEAR(K69))</f>
        <v/>
      </c>
      <c r="Q69" s="10" t="n"/>
    </row>
    <row r="70">
      <c r="A70" s="17" t="n"/>
      <c r="B70" s="6" t="n"/>
      <c r="C70" s="9" t="n"/>
      <c r="D70" s="18" t="n"/>
      <c r="E70" s="18" t="n"/>
      <c r="F70" s="18" t="n"/>
      <c r="G70" s="19">
        <f>IF(OR(D70="",E70=""),"",D70*E70)</f>
        <v/>
      </c>
      <c r="H70" s="14">
        <f>IF(A70="","",WEEKNUM(A70,21))</f>
        <v/>
      </c>
      <c r="I70" s="14">
        <f>IF(A70="","",YEAR(A70))</f>
        <v/>
      </c>
      <c r="J70" s="10" t="n"/>
      <c r="K70" s="17" t="n"/>
      <c r="L70" s="9" t="n"/>
      <c r="M70" s="18" t="n"/>
      <c r="N70" s="18" t="n"/>
      <c r="O70" s="14">
        <f>IF(K70="","",WEEKNUM(K70,21))</f>
        <v/>
      </c>
      <c r="P70" s="14">
        <f>IF(K70="","",YEAR(K70))</f>
        <v/>
      </c>
      <c r="Q70" s="10" t="n"/>
    </row>
    <row r="71">
      <c r="A71" s="17" t="n"/>
      <c r="B71" s="6" t="n"/>
      <c r="C71" s="9" t="n"/>
      <c r="D71" s="18" t="n"/>
      <c r="E71" s="18" t="n"/>
      <c r="F71" s="18" t="n"/>
      <c r="G71" s="19">
        <f>IF(OR(D71="",E71=""),"",D71*E71)</f>
        <v/>
      </c>
      <c r="H71" s="14">
        <f>IF(A71="","",WEEKNUM(A71,21))</f>
        <v/>
      </c>
      <c r="I71" s="14">
        <f>IF(A71="","",YEAR(A71))</f>
        <v/>
      </c>
      <c r="J71" s="10" t="n"/>
      <c r="K71" s="17" t="n"/>
      <c r="L71" s="9" t="n"/>
      <c r="M71" s="18" t="n"/>
      <c r="N71" s="18" t="n"/>
      <c r="O71" s="14">
        <f>IF(K71="","",WEEKNUM(K71,21))</f>
        <v/>
      </c>
      <c r="P71" s="14">
        <f>IF(K71="","",YEAR(K71))</f>
        <v/>
      </c>
      <c r="Q71" s="10" t="n"/>
    </row>
    <row r="72">
      <c r="A72" s="17" t="n"/>
      <c r="B72" s="6" t="n"/>
      <c r="C72" s="9" t="n"/>
      <c r="D72" s="18" t="n"/>
      <c r="E72" s="18" t="n"/>
      <c r="F72" s="18" t="n"/>
      <c r="G72" s="19">
        <f>IF(OR(D72="",E72=""),"",D72*E72)</f>
        <v/>
      </c>
      <c r="H72" s="14">
        <f>IF(A72="","",WEEKNUM(A72,21))</f>
        <v/>
      </c>
      <c r="I72" s="14">
        <f>IF(A72="","",YEAR(A72))</f>
        <v/>
      </c>
      <c r="J72" s="10" t="n"/>
      <c r="K72" s="17" t="n"/>
      <c r="L72" s="9" t="n"/>
      <c r="M72" s="18" t="n"/>
      <c r="N72" s="18" t="n"/>
      <c r="O72" s="14">
        <f>IF(K72="","",WEEKNUM(K72,21))</f>
        <v/>
      </c>
      <c r="P72" s="14">
        <f>IF(K72="","",YEAR(K72))</f>
        <v/>
      </c>
      <c r="Q72" s="10" t="n"/>
    </row>
    <row r="73">
      <c r="A73" s="17" t="n"/>
      <c r="B73" s="6" t="n"/>
      <c r="C73" s="9" t="n"/>
      <c r="D73" s="18" t="n"/>
      <c r="E73" s="18" t="n"/>
      <c r="F73" s="18" t="n"/>
      <c r="G73" s="19">
        <f>IF(OR(D73="",E73=""),"",D73*E73)</f>
        <v/>
      </c>
      <c r="H73" s="14">
        <f>IF(A73="","",WEEKNUM(A73,21))</f>
        <v/>
      </c>
      <c r="I73" s="14">
        <f>IF(A73="","",YEAR(A73))</f>
        <v/>
      </c>
      <c r="J73" s="10" t="n"/>
      <c r="K73" s="17" t="n"/>
      <c r="L73" s="9" t="n"/>
      <c r="M73" s="18" t="n"/>
      <c r="N73" s="18" t="n"/>
      <c r="O73" s="14">
        <f>IF(K73="","",WEEKNUM(K73,21))</f>
        <v/>
      </c>
      <c r="P73" s="14">
        <f>IF(K73="","",YEAR(K73))</f>
        <v/>
      </c>
      <c r="Q73" s="10" t="n"/>
    </row>
    <row r="74">
      <c r="A74" s="17" t="n"/>
      <c r="B74" s="6" t="n"/>
      <c r="C74" s="9" t="n"/>
      <c r="D74" s="18" t="n"/>
      <c r="E74" s="18" t="n"/>
      <c r="F74" s="18" t="n"/>
      <c r="G74" s="19">
        <f>IF(OR(D74="",E74=""),"",D74*E74)</f>
        <v/>
      </c>
      <c r="H74" s="14">
        <f>IF(A74="","",WEEKNUM(A74,21))</f>
        <v/>
      </c>
      <c r="I74" s="14">
        <f>IF(A74="","",YEAR(A74))</f>
        <v/>
      </c>
      <c r="J74" s="10" t="n"/>
      <c r="K74" s="17" t="n"/>
      <c r="L74" s="9" t="n"/>
      <c r="M74" s="18" t="n"/>
      <c r="N74" s="18" t="n"/>
      <c r="O74" s="14">
        <f>IF(K74="","",WEEKNUM(K74,21))</f>
        <v/>
      </c>
      <c r="P74" s="14">
        <f>IF(K74="","",YEAR(K74))</f>
        <v/>
      </c>
      <c r="Q74" s="10" t="n"/>
    </row>
    <row r="75">
      <c r="A75" s="17" t="n"/>
      <c r="B75" s="6" t="n"/>
      <c r="C75" s="9" t="n"/>
      <c r="D75" s="18" t="n"/>
      <c r="E75" s="18" t="n"/>
      <c r="F75" s="18" t="n"/>
      <c r="G75" s="19">
        <f>IF(OR(D75="",E75=""),"",D75*E75)</f>
        <v/>
      </c>
      <c r="H75" s="14">
        <f>IF(A75="","",WEEKNUM(A75,21))</f>
        <v/>
      </c>
      <c r="I75" s="14">
        <f>IF(A75="","",YEAR(A75))</f>
        <v/>
      </c>
      <c r="J75" s="10" t="n"/>
      <c r="K75" s="17" t="n"/>
      <c r="L75" s="9" t="n"/>
      <c r="M75" s="18" t="n"/>
      <c r="N75" s="18" t="n"/>
      <c r="O75" s="14">
        <f>IF(K75="","",WEEKNUM(K75,21))</f>
        <v/>
      </c>
      <c r="P75" s="14">
        <f>IF(K75="","",YEAR(K75))</f>
        <v/>
      </c>
      <c r="Q75" s="10" t="n"/>
    </row>
    <row r="76">
      <c r="A76" s="17" t="n"/>
      <c r="B76" s="6" t="n"/>
      <c r="C76" s="9" t="n"/>
      <c r="D76" s="18" t="n"/>
      <c r="E76" s="18" t="n"/>
      <c r="F76" s="18" t="n"/>
      <c r="G76" s="19">
        <f>IF(OR(D76="",E76=""),"",D76*E76)</f>
        <v/>
      </c>
      <c r="H76" s="14">
        <f>IF(A76="","",WEEKNUM(A76,21))</f>
        <v/>
      </c>
      <c r="I76" s="14">
        <f>IF(A76="","",YEAR(A76))</f>
        <v/>
      </c>
      <c r="J76" s="10" t="n"/>
      <c r="K76" s="17" t="n"/>
      <c r="L76" s="9" t="n"/>
      <c r="M76" s="18" t="n"/>
      <c r="N76" s="18" t="n"/>
      <c r="O76" s="14">
        <f>IF(K76="","",WEEKNUM(K76,21))</f>
        <v/>
      </c>
      <c r="P76" s="14">
        <f>IF(K76="","",YEAR(K76))</f>
        <v/>
      </c>
      <c r="Q76" s="10" t="n"/>
    </row>
    <row r="77">
      <c r="A77" s="17" t="n"/>
      <c r="B77" s="6" t="n"/>
      <c r="C77" s="9" t="n"/>
      <c r="D77" s="18" t="n"/>
      <c r="E77" s="18" t="n"/>
      <c r="F77" s="18" t="n"/>
      <c r="G77" s="19">
        <f>IF(OR(D77="",E77=""),"",D77*E77)</f>
        <v/>
      </c>
      <c r="H77" s="14">
        <f>IF(A77="","",WEEKNUM(A77,21))</f>
        <v/>
      </c>
      <c r="I77" s="14">
        <f>IF(A77="","",YEAR(A77))</f>
        <v/>
      </c>
      <c r="J77" s="10" t="n"/>
      <c r="K77" s="17" t="n"/>
      <c r="L77" s="9" t="n"/>
      <c r="M77" s="18" t="n"/>
      <c r="N77" s="18" t="n"/>
      <c r="O77" s="14">
        <f>IF(K77="","",WEEKNUM(K77,21))</f>
        <v/>
      </c>
      <c r="P77" s="14">
        <f>IF(K77="","",YEAR(K77))</f>
        <v/>
      </c>
      <c r="Q77" s="10" t="n"/>
    </row>
    <row r="78">
      <c r="A78" s="17" t="n"/>
      <c r="B78" s="6" t="n"/>
      <c r="C78" s="9" t="n"/>
      <c r="D78" s="18" t="n"/>
      <c r="E78" s="18" t="n"/>
      <c r="F78" s="18" t="n"/>
      <c r="G78" s="19">
        <f>IF(OR(D78="",E78=""),"",D78*E78)</f>
        <v/>
      </c>
      <c r="H78" s="14">
        <f>IF(A78="","",WEEKNUM(A78,21))</f>
        <v/>
      </c>
      <c r="I78" s="14">
        <f>IF(A78="","",YEAR(A78))</f>
        <v/>
      </c>
      <c r="J78" s="10" t="n"/>
      <c r="K78" s="17" t="n"/>
      <c r="L78" s="9" t="n"/>
      <c r="M78" s="18" t="n"/>
      <c r="N78" s="18" t="n"/>
      <c r="O78" s="14">
        <f>IF(K78="","",WEEKNUM(K78,21))</f>
        <v/>
      </c>
      <c r="P78" s="14">
        <f>IF(K78="","",YEAR(K78))</f>
        <v/>
      </c>
      <c r="Q78" s="10" t="n"/>
    </row>
    <row r="79">
      <c r="A79" s="17" t="n"/>
      <c r="B79" s="6" t="n"/>
      <c r="C79" s="9" t="n"/>
      <c r="D79" s="18" t="n"/>
      <c r="E79" s="18" t="n"/>
      <c r="F79" s="18" t="n"/>
      <c r="G79" s="19">
        <f>IF(OR(D79="",E79=""),"",D79*E79)</f>
        <v/>
      </c>
      <c r="H79" s="14">
        <f>IF(A79="","",WEEKNUM(A79,21))</f>
        <v/>
      </c>
      <c r="I79" s="14">
        <f>IF(A79="","",YEAR(A79))</f>
        <v/>
      </c>
      <c r="J79" s="10" t="n"/>
      <c r="K79" s="17" t="n"/>
      <c r="L79" s="9" t="n"/>
      <c r="M79" s="18" t="n"/>
      <c r="N79" s="18" t="n"/>
      <c r="O79" s="14">
        <f>IF(K79="","",WEEKNUM(K79,21))</f>
        <v/>
      </c>
      <c r="P79" s="14">
        <f>IF(K79="","",YEAR(K79))</f>
        <v/>
      </c>
      <c r="Q79" s="10" t="n"/>
    </row>
    <row r="80">
      <c r="A80" s="17" t="n"/>
      <c r="B80" s="6" t="n"/>
      <c r="C80" s="9" t="n"/>
      <c r="D80" s="18" t="n"/>
      <c r="E80" s="18" t="n"/>
      <c r="F80" s="18" t="n"/>
      <c r="G80" s="19">
        <f>IF(OR(D80="",E80=""),"",D80*E80)</f>
        <v/>
      </c>
      <c r="H80" s="14">
        <f>IF(A80="","",WEEKNUM(A80,21))</f>
        <v/>
      </c>
      <c r="I80" s="14">
        <f>IF(A80="","",YEAR(A80))</f>
        <v/>
      </c>
      <c r="J80" s="10" t="n"/>
    </row>
    <row r="81">
      <c r="A81" s="17" t="n"/>
      <c r="B81" s="6" t="n"/>
      <c r="C81" s="9" t="n"/>
      <c r="D81" s="18" t="n"/>
      <c r="E81" s="18" t="n"/>
      <c r="F81" s="18" t="n"/>
      <c r="G81" s="19">
        <f>IF(OR(D81="",E81=""),"",D81*E81)</f>
        <v/>
      </c>
      <c r="H81" s="14">
        <f>IF(A81="","",WEEKNUM(A81,21))</f>
        <v/>
      </c>
      <c r="I81" s="14">
        <f>IF(A81="","",YEAR(A81))</f>
        <v/>
      </c>
      <c r="J81" s="10" t="n"/>
    </row>
    <row r="82">
      <c r="A82" s="17" t="n"/>
      <c r="B82" s="6" t="n"/>
      <c r="C82" s="9" t="n"/>
      <c r="D82" s="18" t="n"/>
      <c r="E82" s="18" t="n"/>
      <c r="F82" s="18" t="n"/>
      <c r="G82" s="19">
        <f>IF(OR(D82="",E82=""),"",D82*E82)</f>
        <v/>
      </c>
      <c r="H82" s="14">
        <f>IF(A82="","",WEEKNUM(A82,21))</f>
        <v/>
      </c>
      <c r="I82" s="14">
        <f>IF(A82="","",YEAR(A82))</f>
        <v/>
      </c>
      <c r="J82" s="10" t="n"/>
    </row>
    <row r="83">
      <c r="A83" s="17" t="n"/>
      <c r="B83" s="6" t="n"/>
      <c r="C83" s="9" t="n"/>
      <c r="D83" s="18" t="n"/>
      <c r="E83" s="18" t="n"/>
      <c r="F83" s="18" t="n"/>
      <c r="G83" s="19">
        <f>IF(OR(D83="",E83=""),"",D83*E83)</f>
        <v/>
      </c>
      <c r="H83" s="14">
        <f>IF(A83="","",WEEKNUM(A83,21))</f>
        <v/>
      </c>
      <c r="I83" s="14">
        <f>IF(A83="","",YEAR(A83))</f>
        <v/>
      </c>
      <c r="J83" s="10" t="n"/>
    </row>
    <row r="84">
      <c r="A84" s="17" t="n"/>
      <c r="B84" s="6" t="n"/>
      <c r="C84" s="9" t="n"/>
      <c r="D84" s="18" t="n"/>
      <c r="E84" s="18" t="n"/>
      <c r="F84" s="18" t="n"/>
      <c r="G84" s="19">
        <f>IF(OR(D84="",E84=""),"",D84*E84)</f>
        <v/>
      </c>
      <c r="H84" s="14">
        <f>IF(A84="","",WEEKNUM(A84,21))</f>
        <v/>
      </c>
      <c r="I84" s="14">
        <f>IF(A84="","",YEAR(A84))</f>
        <v/>
      </c>
      <c r="J84" s="10" t="n"/>
    </row>
    <row r="85">
      <c r="A85" s="17" t="n"/>
      <c r="B85" s="6" t="n"/>
      <c r="C85" s="9" t="n"/>
      <c r="D85" s="18" t="n"/>
      <c r="E85" s="18" t="n"/>
      <c r="F85" s="18" t="n"/>
      <c r="G85" s="19">
        <f>IF(OR(D85="",E85=""),"",D85*E85)</f>
        <v/>
      </c>
      <c r="H85" s="14">
        <f>IF(A85="","",WEEKNUM(A85,21))</f>
        <v/>
      </c>
      <c r="I85" s="14">
        <f>IF(A85="","",YEAR(A85))</f>
        <v/>
      </c>
      <c r="J85" s="10" t="n"/>
    </row>
    <row r="86">
      <c r="A86" s="17" t="n"/>
      <c r="B86" s="6" t="n"/>
      <c r="C86" s="9" t="n"/>
      <c r="D86" s="18" t="n"/>
      <c r="E86" s="18" t="n"/>
      <c r="F86" s="18" t="n"/>
      <c r="G86" s="19">
        <f>IF(OR(D86="",E86=""),"",D86*E86)</f>
        <v/>
      </c>
      <c r="H86" s="14">
        <f>IF(A86="","",WEEKNUM(A86,21))</f>
        <v/>
      </c>
      <c r="I86" s="14">
        <f>IF(A86="","",YEAR(A86))</f>
        <v/>
      </c>
      <c r="J86" s="10" t="n"/>
    </row>
    <row r="87">
      <c r="A87" s="17" t="n"/>
      <c r="B87" s="6" t="n"/>
      <c r="C87" s="9" t="n"/>
      <c r="D87" s="18" t="n"/>
      <c r="E87" s="18" t="n"/>
      <c r="F87" s="18" t="n"/>
      <c r="G87" s="19">
        <f>IF(OR(D87="",E87=""),"",D87*E87)</f>
        <v/>
      </c>
      <c r="H87" s="14">
        <f>IF(A87="","",WEEKNUM(A87,21))</f>
        <v/>
      </c>
      <c r="I87" s="14">
        <f>IF(A87="","",YEAR(A87))</f>
        <v/>
      </c>
      <c r="J87" s="10" t="n"/>
    </row>
    <row r="88">
      <c r="A88" s="17" t="n"/>
      <c r="B88" s="6" t="n"/>
      <c r="C88" s="9" t="n"/>
      <c r="D88" s="18" t="n"/>
      <c r="E88" s="18" t="n"/>
      <c r="F88" s="18" t="n"/>
      <c r="G88" s="19">
        <f>IF(OR(D88="",E88=""),"",D88*E88)</f>
        <v/>
      </c>
      <c r="H88" s="14">
        <f>IF(A88="","",WEEKNUM(A88,21))</f>
        <v/>
      </c>
      <c r="I88" s="14">
        <f>IF(A88="","",YEAR(A88))</f>
        <v/>
      </c>
      <c r="J88" s="10" t="n"/>
    </row>
    <row r="89">
      <c r="A89" s="17" t="n"/>
      <c r="B89" s="6" t="n"/>
      <c r="C89" s="9" t="n"/>
      <c r="D89" s="18" t="n"/>
      <c r="E89" s="18" t="n"/>
      <c r="F89" s="18" t="n"/>
      <c r="G89" s="19">
        <f>IF(OR(D89="",E89=""),"",D89*E89)</f>
        <v/>
      </c>
      <c r="H89" s="14">
        <f>IF(A89="","",WEEKNUM(A89,21))</f>
        <v/>
      </c>
      <c r="I89" s="14">
        <f>IF(A89="","",YEAR(A89))</f>
        <v/>
      </c>
      <c r="J89" s="10" t="n"/>
    </row>
    <row r="90">
      <c r="A90" s="17" t="n"/>
      <c r="B90" s="6" t="n"/>
      <c r="C90" s="9" t="n"/>
      <c r="D90" s="18" t="n"/>
      <c r="E90" s="18" t="n"/>
      <c r="F90" s="18" t="n"/>
      <c r="G90" s="19">
        <f>IF(OR(D90="",E90=""),"",D90*E90)</f>
        <v/>
      </c>
      <c r="H90" s="14">
        <f>IF(A90="","",WEEKNUM(A90,21))</f>
        <v/>
      </c>
      <c r="I90" s="14">
        <f>IF(A90="","",YEAR(A90))</f>
        <v/>
      </c>
      <c r="J90" s="10" t="n"/>
    </row>
    <row r="91">
      <c r="A91" s="17" t="n"/>
      <c r="B91" s="6" t="n"/>
      <c r="C91" s="9" t="n"/>
      <c r="D91" s="18" t="n"/>
      <c r="E91" s="18" t="n"/>
      <c r="F91" s="18" t="n"/>
      <c r="G91" s="19">
        <f>IF(OR(D91="",E91=""),"",D91*E91)</f>
        <v/>
      </c>
      <c r="H91" s="14">
        <f>IF(A91="","",WEEKNUM(A91,21))</f>
        <v/>
      </c>
      <c r="I91" s="14">
        <f>IF(A91="","",YEAR(A91))</f>
        <v/>
      </c>
      <c r="J91" s="10" t="n"/>
    </row>
    <row r="92">
      <c r="A92" s="17" t="n"/>
      <c r="B92" s="6" t="n"/>
      <c r="C92" s="9" t="n"/>
      <c r="D92" s="18" t="n"/>
      <c r="E92" s="18" t="n"/>
      <c r="F92" s="18" t="n"/>
      <c r="G92" s="19">
        <f>IF(OR(D92="",E92=""),"",D92*E92)</f>
        <v/>
      </c>
      <c r="H92" s="14">
        <f>IF(A92="","",WEEKNUM(A92,21))</f>
        <v/>
      </c>
      <c r="I92" s="14">
        <f>IF(A92="","",YEAR(A92))</f>
        <v/>
      </c>
      <c r="J92" s="10" t="n"/>
    </row>
    <row r="93">
      <c r="A93" s="17" t="n"/>
      <c r="B93" s="6" t="n"/>
      <c r="C93" s="9" t="n"/>
      <c r="D93" s="18" t="n"/>
      <c r="E93" s="18" t="n"/>
      <c r="F93" s="18" t="n"/>
      <c r="G93" s="19">
        <f>IF(OR(D93="",E93=""),"",D93*E93)</f>
        <v/>
      </c>
      <c r="H93" s="14">
        <f>IF(A93="","",WEEKNUM(A93,21))</f>
        <v/>
      </c>
      <c r="I93" s="14">
        <f>IF(A93="","",YEAR(A93))</f>
        <v/>
      </c>
      <c r="J93" s="10" t="n"/>
    </row>
    <row r="94">
      <c r="A94" s="17" t="n"/>
      <c r="B94" s="6" t="n"/>
      <c r="C94" s="9" t="n"/>
      <c r="D94" s="18" t="n"/>
      <c r="E94" s="18" t="n"/>
      <c r="F94" s="18" t="n"/>
      <c r="G94" s="19">
        <f>IF(OR(D94="",E94=""),"",D94*E94)</f>
        <v/>
      </c>
      <c r="H94" s="14">
        <f>IF(A94="","",WEEKNUM(A94,21))</f>
        <v/>
      </c>
      <c r="I94" s="14">
        <f>IF(A94="","",YEAR(A94))</f>
        <v/>
      </c>
      <c r="J94" s="10" t="n"/>
    </row>
    <row r="95">
      <c r="A95" s="17" t="n"/>
      <c r="B95" s="6" t="n"/>
      <c r="C95" s="9" t="n"/>
      <c r="D95" s="18" t="n"/>
      <c r="E95" s="18" t="n"/>
      <c r="F95" s="18" t="n"/>
      <c r="G95" s="19">
        <f>IF(OR(D95="",E95=""),"",D95*E95)</f>
        <v/>
      </c>
      <c r="H95" s="14">
        <f>IF(A95="","",WEEKNUM(A95,21))</f>
        <v/>
      </c>
      <c r="I95" s="14">
        <f>IF(A95="","",YEAR(A95))</f>
        <v/>
      </c>
      <c r="J95" s="10" t="n"/>
    </row>
    <row r="96">
      <c r="A96" s="17" t="n"/>
      <c r="B96" s="6" t="n"/>
      <c r="C96" s="9" t="n"/>
      <c r="D96" s="18" t="n"/>
      <c r="E96" s="18" t="n"/>
      <c r="F96" s="18" t="n"/>
      <c r="G96" s="19">
        <f>IF(OR(D96="",E96=""),"",D96*E96)</f>
        <v/>
      </c>
      <c r="H96" s="14">
        <f>IF(A96="","",WEEKNUM(A96,21))</f>
        <v/>
      </c>
      <c r="I96" s="14">
        <f>IF(A96="","",YEAR(A96))</f>
        <v/>
      </c>
      <c r="J96" s="10" t="n"/>
    </row>
    <row r="97">
      <c r="A97" s="17" t="n"/>
      <c r="B97" s="6" t="n"/>
      <c r="C97" s="9" t="n"/>
      <c r="D97" s="18" t="n"/>
      <c r="E97" s="18" t="n"/>
      <c r="F97" s="18" t="n"/>
      <c r="G97" s="19">
        <f>IF(OR(D97="",E97=""),"",D97*E97)</f>
        <v/>
      </c>
      <c r="H97" s="14">
        <f>IF(A97="","",WEEKNUM(A97,21))</f>
        <v/>
      </c>
      <c r="I97" s="14">
        <f>IF(A97="","",YEAR(A97))</f>
        <v/>
      </c>
      <c r="J97" s="10" t="n"/>
    </row>
    <row r="98">
      <c r="A98" s="17" t="n"/>
      <c r="B98" s="6" t="n"/>
      <c r="C98" s="9" t="n"/>
      <c r="D98" s="18" t="n"/>
      <c r="E98" s="18" t="n"/>
      <c r="F98" s="18" t="n"/>
      <c r="G98" s="19">
        <f>IF(OR(D98="",E98=""),"",D98*E98)</f>
        <v/>
      </c>
      <c r="H98" s="14">
        <f>IF(A98="","",WEEKNUM(A98,21))</f>
        <v/>
      </c>
      <c r="I98" s="14">
        <f>IF(A98="","",YEAR(A98))</f>
        <v/>
      </c>
      <c r="J98" s="10" t="n"/>
    </row>
    <row r="99">
      <c r="A99" s="17" t="n"/>
      <c r="B99" s="6" t="n"/>
      <c r="C99" s="9" t="n"/>
      <c r="D99" s="18" t="n"/>
      <c r="E99" s="18" t="n"/>
      <c r="F99" s="18" t="n"/>
      <c r="G99" s="19">
        <f>IF(OR(D99="",E99=""),"",D99*E99)</f>
        <v/>
      </c>
      <c r="H99" s="14">
        <f>IF(A99="","",WEEKNUM(A99,21))</f>
        <v/>
      </c>
      <c r="I99" s="14">
        <f>IF(A99="","",YEAR(A99))</f>
        <v/>
      </c>
      <c r="J99" s="10" t="n"/>
    </row>
    <row r="100">
      <c r="A100" s="17" t="n"/>
      <c r="B100" s="6" t="n"/>
      <c r="C100" s="9" t="n"/>
      <c r="D100" s="18" t="n"/>
      <c r="E100" s="18" t="n"/>
      <c r="F100" s="18" t="n"/>
      <c r="G100" s="19">
        <f>IF(OR(D100="",E100=""),"",D100*E100)</f>
        <v/>
      </c>
      <c r="H100" s="14">
        <f>IF(A100="","",WEEKNUM(A100,21))</f>
        <v/>
      </c>
      <c r="I100" s="14">
        <f>IF(A100="","",YEAR(A100))</f>
        <v/>
      </c>
      <c r="J100" s="10" t="n"/>
    </row>
    <row r="101">
      <c r="A101" s="17" t="n"/>
      <c r="B101" s="6" t="n"/>
      <c r="C101" s="9" t="n"/>
      <c r="D101" s="18" t="n"/>
      <c r="E101" s="18" t="n"/>
      <c r="F101" s="18" t="n"/>
      <c r="G101" s="19">
        <f>IF(OR(D101="",E101=""),"",D101*E101)</f>
        <v/>
      </c>
      <c r="H101" s="14">
        <f>IF(A101="","",WEEKNUM(A101,21))</f>
        <v/>
      </c>
      <c r="I101" s="14">
        <f>IF(A101="","",YEAR(A101))</f>
        <v/>
      </c>
      <c r="J101" s="10" t="n"/>
    </row>
    <row r="102">
      <c r="A102" s="17" t="n"/>
      <c r="B102" s="6" t="n"/>
      <c r="C102" s="9" t="n"/>
      <c r="D102" s="18" t="n"/>
      <c r="E102" s="18" t="n"/>
      <c r="F102" s="18" t="n"/>
      <c r="G102" s="19">
        <f>IF(OR(D102="",E102=""),"",D102*E102)</f>
        <v/>
      </c>
      <c r="H102" s="14">
        <f>IF(A102="","",WEEKNUM(A102,21))</f>
        <v/>
      </c>
      <c r="I102" s="14">
        <f>IF(A102="","",YEAR(A102))</f>
        <v/>
      </c>
      <c r="J102" s="10" t="n"/>
    </row>
    <row r="103">
      <c r="A103" s="17" t="n"/>
      <c r="B103" s="6" t="n"/>
      <c r="C103" s="9" t="n"/>
      <c r="D103" s="18" t="n"/>
      <c r="E103" s="18" t="n"/>
      <c r="F103" s="18" t="n"/>
      <c r="G103" s="19">
        <f>IF(OR(D103="",E103=""),"",D103*E103)</f>
        <v/>
      </c>
      <c r="H103" s="14">
        <f>IF(A103="","",WEEKNUM(A103,21))</f>
        <v/>
      </c>
      <c r="I103" s="14">
        <f>IF(A103="","",YEAR(A103))</f>
        <v/>
      </c>
      <c r="J103" s="10" t="n"/>
    </row>
    <row r="104">
      <c r="A104" s="17" t="n"/>
      <c r="B104" s="6" t="n"/>
      <c r="C104" s="9" t="n"/>
      <c r="D104" s="18" t="n"/>
      <c r="E104" s="18" t="n"/>
      <c r="F104" s="18" t="n"/>
      <c r="G104" s="19">
        <f>IF(OR(D104="",E104=""),"",D104*E104)</f>
        <v/>
      </c>
      <c r="H104" s="14">
        <f>IF(A104="","",WEEKNUM(A104,21))</f>
        <v/>
      </c>
      <c r="I104" s="14">
        <f>IF(A104="","",YEAR(A104))</f>
        <v/>
      </c>
      <c r="J104" s="10" t="n"/>
    </row>
    <row r="105">
      <c r="A105" s="17" t="n"/>
      <c r="B105" s="6" t="n"/>
      <c r="C105" s="9" t="n"/>
      <c r="D105" s="18" t="n"/>
      <c r="E105" s="18" t="n"/>
      <c r="F105" s="18" t="n"/>
      <c r="G105" s="19">
        <f>IF(OR(D105="",E105=""),"",D105*E105)</f>
        <v/>
      </c>
      <c r="H105" s="14">
        <f>IF(A105="","",WEEKNUM(A105,21))</f>
        <v/>
      </c>
      <c r="I105" s="14">
        <f>IF(A105="","",YEAR(A105))</f>
        <v/>
      </c>
      <c r="J105" s="10" t="n"/>
    </row>
    <row r="106">
      <c r="A106" s="17" t="n"/>
      <c r="B106" s="6" t="n"/>
      <c r="C106" s="9" t="n"/>
      <c r="D106" s="18" t="n"/>
      <c r="E106" s="18" t="n"/>
      <c r="F106" s="18" t="n"/>
      <c r="G106" s="19">
        <f>IF(OR(D106="",E106=""),"",D106*E106)</f>
        <v/>
      </c>
      <c r="H106" s="14">
        <f>IF(A106="","",WEEKNUM(A106,21))</f>
        <v/>
      </c>
      <c r="I106" s="14">
        <f>IF(A106="","",YEAR(A106))</f>
        <v/>
      </c>
      <c r="J106" s="10" t="n"/>
    </row>
    <row r="107">
      <c r="A107" s="17" t="n"/>
      <c r="B107" s="6" t="n"/>
      <c r="C107" s="9" t="n"/>
      <c r="D107" s="18" t="n"/>
      <c r="E107" s="18" t="n"/>
      <c r="F107" s="18" t="n"/>
      <c r="G107" s="19">
        <f>IF(OR(D107="",E107=""),"",D107*E107)</f>
        <v/>
      </c>
      <c r="H107" s="14">
        <f>IF(A107="","",WEEKNUM(A107,21))</f>
        <v/>
      </c>
      <c r="I107" s="14">
        <f>IF(A107="","",YEAR(A107))</f>
        <v/>
      </c>
      <c r="J107" s="10" t="n"/>
    </row>
    <row r="108">
      <c r="A108" s="17" t="n"/>
      <c r="B108" s="6" t="n"/>
      <c r="C108" s="9" t="n"/>
      <c r="D108" s="18" t="n"/>
      <c r="E108" s="18" t="n"/>
      <c r="F108" s="18" t="n"/>
      <c r="G108" s="19">
        <f>IF(OR(D108="",E108=""),"",D108*E108)</f>
        <v/>
      </c>
      <c r="H108" s="14">
        <f>IF(A108="","",WEEKNUM(A108,21))</f>
        <v/>
      </c>
      <c r="I108" s="14">
        <f>IF(A108="","",YEAR(A108))</f>
        <v/>
      </c>
      <c r="J108" s="10" t="n"/>
    </row>
    <row r="109">
      <c r="A109" s="17" t="n"/>
      <c r="B109" s="6" t="n"/>
      <c r="C109" s="9" t="n"/>
      <c r="D109" s="18" t="n"/>
      <c r="E109" s="18" t="n"/>
      <c r="F109" s="18" t="n"/>
      <c r="G109" s="19">
        <f>IF(OR(D109="",E109=""),"",D109*E109)</f>
        <v/>
      </c>
      <c r="H109" s="14">
        <f>IF(A109="","",WEEKNUM(A109,21))</f>
        <v/>
      </c>
      <c r="I109" s="14">
        <f>IF(A109="","",YEAR(A109))</f>
        <v/>
      </c>
      <c r="J109" s="10" t="n"/>
    </row>
    <row r="110">
      <c r="A110" s="17" t="n"/>
      <c r="B110" s="6" t="n"/>
      <c r="C110" s="9" t="n"/>
      <c r="D110" s="18" t="n"/>
      <c r="E110" s="18" t="n"/>
      <c r="F110" s="18" t="n"/>
      <c r="G110" s="19">
        <f>IF(OR(D110="",E110=""),"",D110*E110)</f>
        <v/>
      </c>
      <c r="H110" s="14">
        <f>IF(A110="","",WEEKNUM(A110,21))</f>
        <v/>
      </c>
      <c r="I110" s="14">
        <f>IF(A110="","",YEAR(A110))</f>
        <v/>
      </c>
      <c r="J110" s="10" t="n"/>
    </row>
    <row r="111">
      <c r="A111" s="17" t="n"/>
      <c r="B111" s="6" t="n"/>
      <c r="C111" s="9" t="n"/>
      <c r="D111" s="18" t="n"/>
      <c r="E111" s="18" t="n"/>
      <c r="F111" s="18" t="n"/>
      <c r="G111" s="19">
        <f>IF(OR(D111="",E111=""),"",D111*E111)</f>
        <v/>
      </c>
      <c r="H111" s="14">
        <f>IF(A111="","",WEEKNUM(A111,21))</f>
        <v/>
      </c>
      <c r="I111" s="14">
        <f>IF(A111="","",YEAR(A111))</f>
        <v/>
      </c>
      <c r="J111" s="10" t="n"/>
    </row>
    <row r="112">
      <c r="A112" s="17" t="n"/>
      <c r="B112" s="6" t="n"/>
      <c r="C112" s="9" t="n"/>
      <c r="D112" s="18" t="n"/>
      <c r="E112" s="18" t="n"/>
      <c r="F112" s="18" t="n"/>
      <c r="G112" s="19">
        <f>IF(OR(D112="",E112=""),"",D112*E112)</f>
        <v/>
      </c>
      <c r="H112" s="14">
        <f>IF(A112="","",WEEKNUM(A112,21))</f>
        <v/>
      </c>
      <c r="I112" s="14">
        <f>IF(A112="","",YEAR(A112))</f>
        <v/>
      </c>
      <c r="J112" s="10" t="n"/>
    </row>
    <row r="113">
      <c r="A113" s="17" t="n"/>
      <c r="B113" s="6" t="n"/>
      <c r="C113" s="9" t="n"/>
      <c r="D113" s="18" t="n"/>
      <c r="E113" s="18" t="n"/>
      <c r="F113" s="18" t="n"/>
      <c r="G113" s="19">
        <f>IF(OR(D113="",E113=""),"",D113*E113)</f>
        <v/>
      </c>
      <c r="H113" s="14">
        <f>IF(A113="","",WEEKNUM(A113,21))</f>
        <v/>
      </c>
      <c r="I113" s="14">
        <f>IF(A113="","",YEAR(A113))</f>
        <v/>
      </c>
      <c r="J113" s="10" t="n"/>
    </row>
    <row r="114">
      <c r="A114" s="17" t="n"/>
      <c r="B114" s="6" t="n"/>
      <c r="C114" s="9" t="n"/>
      <c r="D114" s="18" t="n"/>
      <c r="E114" s="18" t="n"/>
      <c r="F114" s="18" t="n"/>
      <c r="G114" s="19">
        <f>IF(OR(D114="",E114=""),"",D114*E114)</f>
        <v/>
      </c>
      <c r="H114" s="14">
        <f>IF(A114="","",WEEKNUM(A114,21))</f>
        <v/>
      </c>
      <c r="I114" s="14">
        <f>IF(A114="","",YEAR(A114))</f>
        <v/>
      </c>
      <c r="J114" s="10" t="n"/>
    </row>
    <row r="115">
      <c r="A115" s="17" t="n"/>
      <c r="B115" s="6" t="n"/>
      <c r="C115" s="9" t="n"/>
      <c r="D115" s="18" t="n"/>
      <c r="E115" s="18" t="n"/>
      <c r="F115" s="18" t="n"/>
      <c r="G115" s="19">
        <f>IF(OR(D115="",E115=""),"",D115*E115)</f>
        <v/>
      </c>
      <c r="H115" s="14">
        <f>IF(A115="","",WEEKNUM(A115,21))</f>
        <v/>
      </c>
      <c r="I115" s="14">
        <f>IF(A115="","",YEAR(A115))</f>
        <v/>
      </c>
      <c r="J115" s="10" t="n"/>
    </row>
    <row r="116">
      <c r="A116" s="17" t="n"/>
      <c r="B116" s="6" t="n"/>
      <c r="C116" s="9" t="n"/>
      <c r="D116" s="18" t="n"/>
      <c r="E116" s="18" t="n"/>
      <c r="F116" s="18" t="n"/>
      <c r="G116" s="19">
        <f>IF(OR(D116="",E116=""),"",D116*E116)</f>
        <v/>
      </c>
      <c r="H116" s="14">
        <f>IF(A116="","",WEEKNUM(A116,21))</f>
        <v/>
      </c>
      <c r="I116" s="14">
        <f>IF(A116="","",YEAR(A116))</f>
        <v/>
      </c>
      <c r="J116" s="10" t="n"/>
    </row>
    <row r="117">
      <c r="A117" s="17" t="n"/>
      <c r="B117" s="6" t="n"/>
      <c r="C117" s="9" t="n"/>
      <c r="D117" s="18" t="n"/>
      <c r="E117" s="18" t="n"/>
      <c r="F117" s="18" t="n"/>
      <c r="G117" s="19">
        <f>IF(OR(D117="",E117=""),"",D117*E117)</f>
        <v/>
      </c>
      <c r="H117" s="14">
        <f>IF(A117="","",WEEKNUM(A117,21))</f>
        <v/>
      </c>
      <c r="I117" s="14">
        <f>IF(A117="","",YEAR(A117))</f>
        <v/>
      </c>
      <c r="J117" s="10" t="n"/>
    </row>
    <row r="118">
      <c r="A118" s="17" t="n"/>
      <c r="B118" s="6" t="n"/>
      <c r="C118" s="9" t="n"/>
      <c r="D118" s="18" t="n"/>
      <c r="E118" s="18" t="n"/>
      <c r="F118" s="18" t="n"/>
      <c r="G118" s="19">
        <f>IF(OR(D118="",E118=""),"",D118*E118)</f>
        <v/>
      </c>
      <c r="H118" s="14">
        <f>IF(A118="","",WEEKNUM(A118,21))</f>
        <v/>
      </c>
      <c r="I118" s="14">
        <f>IF(A118="","",YEAR(A118))</f>
        <v/>
      </c>
      <c r="J118" s="10" t="n"/>
    </row>
    <row r="119">
      <c r="A119" s="17" t="n"/>
      <c r="B119" s="6" t="n"/>
      <c r="C119" s="9" t="n"/>
      <c r="D119" s="18" t="n"/>
      <c r="E119" s="18" t="n"/>
      <c r="F119" s="18" t="n"/>
      <c r="G119" s="19">
        <f>IF(OR(D119="",E119=""),"",D119*E119)</f>
        <v/>
      </c>
      <c r="H119" s="14">
        <f>IF(A119="","",WEEKNUM(A119,21))</f>
        <v/>
      </c>
      <c r="I119" s="14">
        <f>IF(A119="","",YEAR(A119))</f>
        <v/>
      </c>
      <c r="J119" s="10" t="n"/>
    </row>
    <row r="120">
      <c r="A120" s="17" t="n"/>
      <c r="B120" s="6" t="n"/>
      <c r="C120" s="9" t="n"/>
      <c r="D120" s="18" t="n"/>
      <c r="E120" s="18" t="n"/>
      <c r="F120" s="18" t="n"/>
      <c r="G120" s="19">
        <f>IF(OR(D120="",E120=""),"",D120*E120)</f>
        <v/>
      </c>
      <c r="H120" s="14">
        <f>IF(A120="","",WEEKNUM(A120,21))</f>
        <v/>
      </c>
      <c r="I120" s="14">
        <f>IF(A120="","",YEAR(A120))</f>
        <v/>
      </c>
      <c r="J120" s="10" t="n"/>
    </row>
    <row r="121">
      <c r="A121" s="17" t="n"/>
      <c r="B121" s="6" t="n"/>
      <c r="C121" s="9" t="n"/>
      <c r="D121" s="18" t="n"/>
      <c r="E121" s="18" t="n"/>
      <c r="F121" s="18" t="n"/>
      <c r="G121" s="19">
        <f>IF(OR(D121="",E121=""),"",D121*E121)</f>
        <v/>
      </c>
      <c r="H121" s="14">
        <f>IF(A121="","",WEEKNUM(A121,21))</f>
        <v/>
      </c>
      <c r="I121" s="14">
        <f>IF(A121="","",YEAR(A121))</f>
        <v/>
      </c>
      <c r="J121" s="10" t="n"/>
    </row>
    <row r="122">
      <c r="A122" s="17" t="n"/>
      <c r="B122" s="6" t="n"/>
      <c r="C122" s="9" t="n"/>
      <c r="D122" s="18" t="n"/>
      <c r="E122" s="18" t="n"/>
      <c r="F122" s="18" t="n"/>
      <c r="G122" s="19">
        <f>IF(OR(D122="",E122=""),"",D122*E122)</f>
        <v/>
      </c>
      <c r="H122" s="14">
        <f>IF(A122="","",WEEKNUM(A122,21))</f>
        <v/>
      </c>
      <c r="I122" s="14">
        <f>IF(A122="","",YEAR(A122))</f>
        <v/>
      </c>
      <c r="J122" s="10" t="n"/>
    </row>
    <row r="123">
      <c r="A123" s="17" t="n"/>
      <c r="B123" s="6" t="n"/>
      <c r="C123" s="9" t="n"/>
      <c r="D123" s="18" t="n"/>
      <c r="E123" s="18" t="n"/>
      <c r="F123" s="18" t="n"/>
      <c r="G123" s="19">
        <f>IF(OR(D123="",E123=""),"",D123*E123)</f>
        <v/>
      </c>
      <c r="H123" s="14">
        <f>IF(A123="","",WEEKNUM(A123,21))</f>
        <v/>
      </c>
      <c r="I123" s="14">
        <f>IF(A123="","",YEAR(A123))</f>
        <v/>
      </c>
      <c r="J123" s="10" t="n"/>
    </row>
    <row r="124">
      <c r="A124" s="17" t="n"/>
      <c r="B124" s="6" t="n"/>
      <c r="C124" s="9" t="n"/>
      <c r="D124" s="18" t="n"/>
      <c r="E124" s="18" t="n"/>
      <c r="F124" s="18" t="n"/>
      <c r="G124" s="19">
        <f>IF(OR(D124="",E124=""),"",D124*E124)</f>
        <v/>
      </c>
      <c r="H124" s="14">
        <f>IF(A124="","",WEEKNUM(A124,21))</f>
        <v/>
      </c>
      <c r="I124" s="14">
        <f>IF(A124="","",YEAR(A124))</f>
        <v/>
      </c>
      <c r="J124" s="10" t="n"/>
    </row>
    <row r="125">
      <c r="A125" s="17" t="n"/>
      <c r="B125" s="6" t="n"/>
      <c r="C125" s="9" t="n"/>
      <c r="D125" s="18" t="n"/>
      <c r="E125" s="18" t="n"/>
      <c r="F125" s="18" t="n"/>
      <c r="G125" s="19">
        <f>IF(OR(D125="",E125=""),"",D125*E125)</f>
        <v/>
      </c>
      <c r="H125" s="14">
        <f>IF(A125="","",WEEKNUM(A125,21))</f>
        <v/>
      </c>
      <c r="I125" s="14">
        <f>IF(A125="","",YEAR(A125))</f>
        <v/>
      </c>
      <c r="J125" s="10" t="n"/>
    </row>
    <row r="126">
      <c r="A126" s="17" t="n"/>
      <c r="B126" s="6" t="n"/>
      <c r="C126" s="9" t="n"/>
      <c r="D126" s="18" t="n"/>
      <c r="E126" s="18" t="n"/>
      <c r="F126" s="18" t="n"/>
      <c r="G126" s="19">
        <f>IF(OR(D126="",E126=""),"",D126*E126)</f>
        <v/>
      </c>
      <c r="H126" s="14">
        <f>IF(A126="","",WEEKNUM(A126,21))</f>
        <v/>
      </c>
      <c r="I126" s="14">
        <f>IF(A126="","",YEAR(A126))</f>
        <v/>
      </c>
      <c r="J126" s="10" t="n"/>
    </row>
    <row r="127">
      <c r="A127" s="17" t="n"/>
      <c r="B127" s="6" t="n"/>
      <c r="C127" s="9" t="n"/>
      <c r="D127" s="18" t="n"/>
      <c r="E127" s="18" t="n"/>
      <c r="F127" s="18" t="n"/>
      <c r="G127" s="19">
        <f>IF(OR(D127="",E127=""),"",D127*E127)</f>
        <v/>
      </c>
      <c r="H127" s="14">
        <f>IF(A127="","",WEEKNUM(A127,21))</f>
        <v/>
      </c>
      <c r="I127" s="14">
        <f>IF(A127="","",YEAR(A127))</f>
        <v/>
      </c>
      <c r="J127" s="10" t="n"/>
    </row>
    <row r="128">
      <c r="A128" s="17" t="n"/>
      <c r="B128" s="6" t="n"/>
      <c r="C128" s="9" t="n"/>
      <c r="D128" s="18" t="n"/>
      <c r="E128" s="18" t="n"/>
      <c r="F128" s="18" t="n"/>
      <c r="G128" s="19">
        <f>IF(OR(D128="",E128=""),"",D128*E128)</f>
        <v/>
      </c>
      <c r="H128" s="14">
        <f>IF(A128="","",WEEKNUM(A128,21))</f>
        <v/>
      </c>
      <c r="I128" s="14">
        <f>IF(A128="","",YEAR(A128))</f>
        <v/>
      </c>
      <c r="J128" s="10" t="n"/>
    </row>
    <row r="129">
      <c r="A129" s="17" t="n"/>
      <c r="B129" s="6" t="n"/>
      <c r="C129" s="9" t="n"/>
      <c r="D129" s="18" t="n"/>
      <c r="E129" s="18" t="n"/>
      <c r="F129" s="18" t="n"/>
      <c r="G129" s="19">
        <f>IF(OR(D129="",E129=""),"",D129*E129)</f>
        <v/>
      </c>
      <c r="H129" s="14">
        <f>IF(A129="","",WEEKNUM(A129,21))</f>
        <v/>
      </c>
      <c r="I129" s="14">
        <f>IF(A129="","",YEAR(A129))</f>
        <v/>
      </c>
      <c r="J129" s="10" t="n"/>
    </row>
    <row r="130">
      <c r="A130" s="17" t="n"/>
      <c r="B130" s="6" t="n"/>
      <c r="C130" s="9" t="n"/>
      <c r="D130" s="18" t="n"/>
      <c r="E130" s="18" t="n"/>
      <c r="F130" s="18" t="n"/>
      <c r="G130" s="19">
        <f>IF(OR(D130="",E130=""),"",D130*E130)</f>
        <v/>
      </c>
      <c r="H130" s="14">
        <f>IF(A130="","",WEEKNUM(A130,21))</f>
        <v/>
      </c>
      <c r="I130" s="14">
        <f>IF(A130="","",YEAR(A130))</f>
        <v/>
      </c>
      <c r="J130" s="10" t="n"/>
    </row>
    <row r="131">
      <c r="A131" s="17" t="n"/>
      <c r="B131" s="6" t="n"/>
      <c r="C131" s="9" t="n"/>
      <c r="D131" s="18" t="n"/>
      <c r="E131" s="18" t="n"/>
      <c r="F131" s="18" t="n"/>
      <c r="G131" s="19">
        <f>IF(OR(D131="",E131=""),"",D131*E131)</f>
        <v/>
      </c>
      <c r="H131" s="14">
        <f>IF(A131="","",WEEKNUM(A131,21))</f>
        <v/>
      </c>
      <c r="I131" s="14">
        <f>IF(A131="","",YEAR(A131))</f>
        <v/>
      </c>
      <c r="J131" s="10" t="n"/>
    </row>
    <row r="132">
      <c r="A132" s="17" t="n"/>
      <c r="B132" s="6" t="n"/>
      <c r="C132" s="9" t="n"/>
      <c r="D132" s="18" t="n"/>
      <c r="E132" s="18" t="n"/>
      <c r="F132" s="18" t="n"/>
      <c r="G132" s="19">
        <f>IF(OR(D132="",E132=""),"",D132*E132)</f>
        <v/>
      </c>
      <c r="H132" s="14">
        <f>IF(A132="","",WEEKNUM(A132,21))</f>
        <v/>
      </c>
      <c r="I132" s="14">
        <f>IF(A132="","",YEAR(A132))</f>
        <v/>
      </c>
      <c r="J132" s="10" t="n"/>
    </row>
    <row r="133">
      <c r="A133" s="17" t="n"/>
      <c r="B133" s="6" t="n"/>
      <c r="C133" s="9" t="n"/>
      <c r="D133" s="18" t="n"/>
      <c r="E133" s="18" t="n"/>
      <c r="F133" s="18" t="n"/>
      <c r="G133" s="19">
        <f>IF(OR(D133="",E133=""),"",D133*E133)</f>
        <v/>
      </c>
      <c r="H133" s="14">
        <f>IF(A133="","",WEEKNUM(A133,21))</f>
        <v/>
      </c>
      <c r="I133" s="14">
        <f>IF(A133="","",YEAR(A133))</f>
        <v/>
      </c>
      <c r="J133" s="10" t="n"/>
    </row>
    <row r="134">
      <c r="A134" s="17" t="n"/>
      <c r="B134" s="6" t="n"/>
      <c r="C134" s="9" t="n"/>
      <c r="D134" s="18" t="n"/>
      <c r="E134" s="18" t="n"/>
      <c r="F134" s="18" t="n"/>
      <c r="G134" s="19">
        <f>IF(OR(D134="",E134=""),"",D134*E134)</f>
        <v/>
      </c>
      <c r="H134" s="14">
        <f>IF(A134="","",WEEKNUM(A134,21))</f>
        <v/>
      </c>
      <c r="I134" s="14">
        <f>IF(A134="","",YEAR(A134))</f>
        <v/>
      </c>
      <c r="J134" s="10" t="n"/>
    </row>
    <row r="135">
      <c r="A135" s="17" t="n"/>
      <c r="B135" s="6" t="n"/>
      <c r="C135" s="9" t="n"/>
      <c r="D135" s="18" t="n"/>
      <c r="E135" s="18" t="n"/>
      <c r="F135" s="18" t="n"/>
      <c r="G135" s="19">
        <f>IF(OR(D135="",E135=""),"",D135*E135)</f>
        <v/>
      </c>
      <c r="H135" s="14">
        <f>IF(A135="","",WEEKNUM(A135,21))</f>
        <v/>
      </c>
      <c r="I135" s="14">
        <f>IF(A135="","",YEAR(A135))</f>
        <v/>
      </c>
      <c r="J135" s="10" t="n"/>
    </row>
    <row r="136">
      <c r="A136" s="17" t="n"/>
      <c r="B136" s="6" t="n"/>
      <c r="C136" s="9" t="n"/>
      <c r="D136" s="18" t="n"/>
      <c r="E136" s="18" t="n"/>
      <c r="F136" s="18" t="n"/>
      <c r="G136" s="19">
        <f>IF(OR(D136="",E136=""),"",D136*E136)</f>
        <v/>
      </c>
      <c r="H136" s="14">
        <f>IF(A136="","",WEEKNUM(A136,21))</f>
        <v/>
      </c>
      <c r="I136" s="14">
        <f>IF(A136="","",YEAR(A136))</f>
        <v/>
      </c>
      <c r="J136" s="10" t="n"/>
    </row>
    <row r="137">
      <c r="A137" s="17" t="n"/>
      <c r="B137" s="6" t="n"/>
      <c r="C137" s="9" t="n"/>
      <c r="D137" s="18" t="n"/>
      <c r="E137" s="18" t="n"/>
      <c r="F137" s="18" t="n"/>
      <c r="G137" s="19">
        <f>IF(OR(D137="",E137=""),"",D137*E137)</f>
        <v/>
      </c>
      <c r="H137" s="14">
        <f>IF(A137="","",WEEKNUM(A137,21))</f>
        <v/>
      </c>
      <c r="I137" s="14">
        <f>IF(A137="","",YEAR(A137))</f>
        <v/>
      </c>
      <c r="J137" s="10" t="n"/>
    </row>
    <row r="138">
      <c r="A138" s="17" t="n"/>
      <c r="B138" s="6" t="n"/>
      <c r="C138" s="9" t="n"/>
      <c r="D138" s="18" t="n"/>
      <c r="E138" s="18" t="n"/>
      <c r="F138" s="18" t="n"/>
      <c r="G138" s="19">
        <f>IF(OR(D138="",E138=""),"",D138*E138)</f>
        <v/>
      </c>
      <c r="H138" s="14">
        <f>IF(A138="","",WEEKNUM(A138,21))</f>
        <v/>
      </c>
      <c r="I138" s="14">
        <f>IF(A138="","",YEAR(A138))</f>
        <v/>
      </c>
      <c r="J138" s="10" t="n"/>
    </row>
    <row r="139">
      <c r="A139" s="17" t="n"/>
      <c r="B139" s="6" t="n"/>
      <c r="C139" s="9" t="n"/>
      <c r="D139" s="18" t="n"/>
      <c r="E139" s="18" t="n"/>
      <c r="F139" s="18" t="n"/>
      <c r="G139" s="19">
        <f>IF(OR(D139="",E139=""),"",D139*E139)</f>
        <v/>
      </c>
      <c r="H139" s="14">
        <f>IF(A139="","",WEEKNUM(A139,21))</f>
        <v/>
      </c>
      <c r="I139" s="14">
        <f>IF(A139="","",YEAR(A139))</f>
        <v/>
      </c>
      <c r="J139" s="10" t="n"/>
    </row>
    <row r="140">
      <c r="A140" s="17" t="n"/>
      <c r="B140" s="6" t="n"/>
      <c r="C140" s="9" t="n"/>
      <c r="D140" s="18" t="n"/>
      <c r="E140" s="18" t="n"/>
      <c r="F140" s="18" t="n"/>
      <c r="G140" s="19">
        <f>IF(OR(D140="",E140=""),"",D140*E140)</f>
        <v/>
      </c>
      <c r="H140" s="14">
        <f>IF(A140="","",WEEKNUM(A140,21))</f>
        <v/>
      </c>
      <c r="I140" s="14">
        <f>IF(A140="","",YEAR(A140))</f>
        <v/>
      </c>
      <c r="J140" s="10" t="n"/>
    </row>
    <row r="141">
      <c r="A141" s="17" t="n"/>
      <c r="B141" s="6" t="n"/>
      <c r="C141" s="9" t="n"/>
      <c r="D141" s="18" t="n"/>
      <c r="E141" s="18" t="n"/>
      <c r="F141" s="18" t="n"/>
      <c r="G141" s="19">
        <f>IF(OR(D141="",E141=""),"",D141*E141)</f>
        <v/>
      </c>
      <c r="H141" s="14">
        <f>IF(A141="","",WEEKNUM(A141,21))</f>
        <v/>
      </c>
      <c r="I141" s="14">
        <f>IF(A141="","",YEAR(A141))</f>
        <v/>
      </c>
      <c r="J141" s="10" t="n"/>
    </row>
    <row r="142">
      <c r="A142" s="17" t="n"/>
      <c r="B142" s="6" t="n"/>
      <c r="C142" s="9" t="n"/>
      <c r="D142" s="18" t="n"/>
      <c r="E142" s="18" t="n"/>
      <c r="F142" s="18" t="n"/>
      <c r="G142" s="19">
        <f>IF(OR(D142="",E142=""),"",D142*E142)</f>
        <v/>
      </c>
      <c r="H142" s="14">
        <f>IF(A142="","",WEEKNUM(A142,21))</f>
        <v/>
      </c>
      <c r="I142" s="14">
        <f>IF(A142="","",YEAR(A142))</f>
        <v/>
      </c>
      <c r="J142" s="10" t="n"/>
    </row>
    <row r="143">
      <c r="A143" s="17" t="n"/>
      <c r="B143" s="6" t="n"/>
      <c r="C143" s="9" t="n"/>
      <c r="D143" s="18" t="n"/>
      <c r="E143" s="18" t="n"/>
      <c r="F143" s="18" t="n"/>
      <c r="G143" s="19">
        <f>IF(OR(D143="",E143=""),"",D143*E143)</f>
        <v/>
      </c>
      <c r="H143" s="14">
        <f>IF(A143="","",WEEKNUM(A143,21))</f>
        <v/>
      </c>
      <c r="I143" s="14">
        <f>IF(A143="","",YEAR(A143))</f>
        <v/>
      </c>
      <c r="J143" s="10" t="n"/>
    </row>
    <row r="144">
      <c r="A144" s="17" t="n"/>
      <c r="B144" s="6" t="n"/>
      <c r="C144" s="9" t="n"/>
      <c r="D144" s="18" t="n"/>
      <c r="E144" s="18" t="n"/>
      <c r="F144" s="18" t="n"/>
      <c r="G144" s="19">
        <f>IF(OR(D144="",E144=""),"",D144*E144)</f>
        <v/>
      </c>
      <c r="H144" s="14">
        <f>IF(A144="","",WEEKNUM(A144,21))</f>
        <v/>
      </c>
      <c r="I144" s="14">
        <f>IF(A144="","",YEAR(A144))</f>
        <v/>
      </c>
      <c r="J144" s="10" t="n"/>
    </row>
    <row r="145">
      <c r="A145" s="17" t="n"/>
      <c r="B145" s="6" t="n"/>
      <c r="C145" s="9" t="n"/>
      <c r="D145" s="18" t="n"/>
      <c r="E145" s="18" t="n"/>
      <c r="F145" s="18" t="n"/>
      <c r="G145" s="19">
        <f>IF(OR(D145="",E145=""),"",D145*E145)</f>
        <v/>
      </c>
      <c r="H145" s="14">
        <f>IF(A145="","",WEEKNUM(A145,21))</f>
        <v/>
      </c>
      <c r="I145" s="14">
        <f>IF(A145="","",YEAR(A145))</f>
        <v/>
      </c>
      <c r="J145" s="10" t="n"/>
    </row>
    <row r="146">
      <c r="A146" s="17" t="n"/>
      <c r="B146" s="6" t="n"/>
      <c r="C146" s="9" t="n"/>
      <c r="D146" s="18" t="n"/>
      <c r="E146" s="18" t="n"/>
      <c r="F146" s="18" t="n"/>
      <c r="G146" s="19">
        <f>IF(OR(D146="",E146=""),"",D146*E146)</f>
        <v/>
      </c>
      <c r="H146" s="14">
        <f>IF(A146="","",WEEKNUM(A146,21))</f>
        <v/>
      </c>
      <c r="I146" s="14">
        <f>IF(A146="","",YEAR(A146))</f>
        <v/>
      </c>
      <c r="J146" s="10" t="n"/>
    </row>
    <row r="147">
      <c r="A147" s="17" t="n"/>
      <c r="B147" s="6" t="n"/>
      <c r="C147" s="9" t="n"/>
      <c r="D147" s="18" t="n"/>
      <c r="E147" s="18" t="n"/>
      <c r="F147" s="18" t="n"/>
      <c r="G147" s="19">
        <f>IF(OR(D147="",E147=""),"",D147*E147)</f>
        <v/>
      </c>
      <c r="H147" s="14">
        <f>IF(A147="","",WEEKNUM(A147,21))</f>
        <v/>
      </c>
      <c r="I147" s="14">
        <f>IF(A147="","",YEAR(A147))</f>
        <v/>
      </c>
      <c r="J147" s="10" t="n"/>
    </row>
    <row r="148">
      <c r="A148" s="17" t="n"/>
      <c r="B148" s="6" t="n"/>
      <c r="C148" s="9" t="n"/>
      <c r="D148" s="18" t="n"/>
      <c r="E148" s="18" t="n"/>
      <c r="F148" s="18" t="n"/>
      <c r="G148" s="19">
        <f>IF(OR(D148="",E148=""),"",D148*E148)</f>
        <v/>
      </c>
      <c r="H148" s="14">
        <f>IF(A148="","",WEEKNUM(A148,21))</f>
        <v/>
      </c>
      <c r="I148" s="14">
        <f>IF(A148="","",YEAR(A148))</f>
        <v/>
      </c>
      <c r="J148" s="10" t="n"/>
    </row>
    <row r="149">
      <c r="A149" s="17" t="n"/>
      <c r="B149" s="6" t="n"/>
      <c r="C149" s="9" t="n"/>
      <c r="D149" s="18" t="n"/>
      <c r="E149" s="18" t="n"/>
      <c r="F149" s="18" t="n"/>
      <c r="G149" s="19">
        <f>IF(OR(D149="",E149=""),"",D149*E149)</f>
        <v/>
      </c>
      <c r="H149" s="14">
        <f>IF(A149="","",WEEKNUM(A149,21))</f>
        <v/>
      </c>
      <c r="I149" s="14">
        <f>IF(A149="","",YEAR(A149))</f>
        <v/>
      </c>
      <c r="J149" s="10" t="n"/>
    </row>
    <row r="150">
      <c r="A150" s="17" t="n"/>
      <c r="B150" s="6" t="n"/>
      <c r="C150" s="9" t="n"/>
      <c r="D150" s="18" t="n"/>
      <c r="E150" s="18" t="n"/>
      <c r="F150" s="18" t="n"/>
      <c r="G150" s="19">
        <f>IF(OR(D150="",E150=""),"",D150*E150)</f>
        <v/>
      </c>
      <c r="H150" s="14">
        <f>IF(A150="","",WEEKNUM(A150,21))</f>
        <v/>
      </c>
      <c r="I150" s="14">
        <f>IF(A150="","",YEAR(A150))</f>
        <v/>
      </c>
      <c r="J150" s="10" t="n"/>
    </row>
    <row r="151">
      <c r="A151" s="17" t="n"/>
      <c r="B151" s="6" t="n"/>
      <c r="C151" s="9" t="n"/>
      <c r="D151" s="18" t="n"/>
      <c r="E151" s="18" t="n"/>
      <c r="F151" s="18" t="n"/>
      <c r="G151" s="19">
        <f>IF(OR(D151="",E151=""),"",D151*E151)</f>
        <v/>
      </c>
      <c r="H151" s="14">
        <f>IF(A151="","",WEEKNUM(A151,21))</f>
        <v/>
      </c>
      <c r="I151" s="14">
        <f>IF(A151="","",YEAR(A151))</f>
        <v/>
      </c>
      <c r="J151" s="10" t="n"/>
    </row>
    <row r="152">
      <c r="A152" s="17" t="n"/>
      <c r="B152" s="6" t="n"/>
      <c r="C152" s="9" t="n"/>
      <c r="D152" s="18" t="n"/>
      <c r="E152" s="18" t="n"/>
      <c r="F152" s="18" t="n"/>
      <c r="G152" s="19">
        <f>IF(OR(D152="",E152=""),"",D152*E152)</f>
        <v/>
      </c>
      <c r="H152" s="14">
        <f>IF(A152="","",WEEKNUM(A152,21))</f>
        <v/>
      </c>
      <c r="I152" s="14">
        <f>IF(A152="","",YEAR(A152))</f>
        <v/>
      </c>
      <c r="J152" s="10" t="n"/>
    </row>
    <row r="153">
      <c r="A153" s="17" t="n"/>
      <c r="B153" s="6" t="n"/>
      <c r="C153" s="9" t="n"/>
      <c r="D153" s="18" t="n"/>
      <c r="E153" s="18" t="n"/>
      <c r="F153" s="18" t="n"/>
      <c r="G153" s="19">
        <f>IF(OR(D153="",E153=""),"",D153*E153)</f>
        <v/>
      </c>
      <c r="H153" s="14">
        <f>IF(A153="","",WEEKNUM(A153,21))</f>
        <v/>
      </c>
      <c r="I153" s="14">
        <f>IF(A153="","",YEAR(A153))</f>
        <v/>
      </c>
      <c r="J153" s="10" t="n"/>
    </row>
    <row r="154">
      <c r="A154" s="17" t="n"/>
      <c r="B154" s="6" t="n"/>
      <c r="C154" s="9" t="n"/>
      <c r="D154" s="18" t="n"/>
      <c r="E154" s="18" t="n"/>
      <c r="F154" s="18" t="n"/>
      <c r="G154" s="19">
        <f>IF(OR(D154="",E154=""),"",D154*E154)</f>
        <v/>
      </c>
      <c r="H154" s="14">
        <f>IF(A154="","",WEEKNUM(A154,21))</f>
        <v/>
      </c>
      <c r="I154" s="14">
        <f>IF(A154="","",YEAR(A154))</f>
        <v/>
      </c>
      <c r="J154" s="10" t="n"/>
    </row>
    <row r="155">
      <c r="A155" s="17" t="n"/>
      <c r="B155" s="6" t="n"/>
      <c r="C155" s="9" t="n"/>
      <c r="D155" s="18" t="n"/>
      <c r="E155" s="18" t="n"/>
      <c r="F155" s="18" t="n"/>
      <c r="G155" s="19">
        <f>IF(OR(D155="",E155=""),"",D155*E155)</f>
        <v/>
      </c>
      <c r="H155" s="14">
        <f>IF(A155="","",WEEKNUM(A155,21))</f>
        <v/>
      </c>
      <c r="I155" s="14">
        <f>IF(A155="","",YEAR(A155))</f>
        <v/>
      </c>
      <c r="J155" s="10" t="n"/>
    </row>
    <row r="156">
      <c r="A156" s="17" t="n"/>
      <c r="B156" s="6" t="n"/>
      <c r="C156" s="9" t="n"/>
      <c r="D156" s="18" t="n"/>
      <c r="E156" s="18" t="n"/>
      <c r="F156" s="18" t="n"/>
      <c r="G156" s="19">
        <f>IF(OR(D156="",E156=""),"",D156*E156)</f>
        <v/>
      </c>
      <c r="H156" s="14">
        <f>IF(A156="","",WEEKNUM(A156,21))</f>
        <v/>
      </c>
      <c r="I156" s="14">
        <f>IF(A156="","",YEAR(A156))</f>
        <v/>
      </c>
      <c r="J156" s="10" t="n"/>
    </row>
    <row r="157">
      <c r="A157" s="17" t="n"/>
      <c r="B157" s="6" t="n"/>
      <c r="C157" s="9" t="n"/>
      <c r="D157" s="18" t="n"/>
      <c r="E157" s="18" t="n"/>
      <c r="F157" s="18" t="n"/>
      <c r="G157" s="19">
        <f>IF(OR(D157="",E157=""),"",D157*E157)</f>
        <v/>
      </c>
      <c r="H157" s="14">
        <f>IF(A157="","",WEEKNUM(A157,21))</f>
        <v/>
      </c>
      <c r="I157" s="14">
        <f>IF(A157="","",YEAR(A157))</f>
        <v/>
      </c>
      <c r="J157" s="10" t="n"/>
    </row>
    <row r="158">
      <c r="A158" s="17" t="n"/>
      <c r="B158" s="6" t="n"/>
      <c r="C158" s="9" t="n"/>
      <c r="D158" s="18" t="n"/>
      <c r="E158" s="18" t="n"/>
      <c r="F158" s="18" t="n"/>
      <c r="G158" s="19">
        <f>IF(OR(D158="",E158=""),"",D158*E158)</f>
        <v/>
      </c>
      <c r="H158" s="14">
        <f>IF(A158="","",WEEKNUM(A158,21))</f>
        <v/>
      </c>
      <c r="I158" s="14">
        <f>IF(A158="","",YEAR(A158))</f>
        <v/>
      </c>
      <c r="J158" s="10" t="n"/>
    </row>
    <row r="159">
      <c r="A159" s="17" t="n"/>
      <c r="B159" s="6" t="n"/>
      <c r="C159" s="9" t="n"/>
      <c r="D159" s="18" t="n"/>
      <c r="E159" s="18" t="n"/>
      <c r="F159" s="18" t="n"/>
      <c r="G159" s="19">
        <f>IF(OR(D159="",E159=""),"",D159*E159)</f>
        <v/>
      </c>
      <c r="H159" s="14">
        <f>IF(A159="","",WEEKNUM(A159,21))</f>
        <v/>
      </c>
      <c r="I159" s="14">
        <f>IF(A159="","",YEAR(A159))</f>
        <v/>
      </c>
      <c r="J159" s="10" t="n"/>
    </row>
    <row r="160">
      <c r="A160" s="17" t="n"/>
      <c r="B160" s="6" t="n"/>
      <c r="C160" s="9" t="n"/>
      <c r="D160" s="18" t="n"/>
      <c r="E160" s="18" t="n"/>
      <c r="F160" s="18" t="n"/>
      <c r="G160" s="19">
        <f>IF(OR(D160="",E160=""),"",D160*E160)</f>
        <v/>
      </c>
      <c r="H160" s="14">
        <f>IF(A160="","",WEEKNUM(A160,21))</f>
        <v/>
      </c>
      <c r="I160" s="14">
        <f>IF(A160="","",YEAR(A160))</f>
        <v/>
      </c>
      <c r="J160" s="10" t="n"/>
    </row>
    <row r="161">
      <c r="A161" s="17" t="n"/>
      <c r="B161" s="6" t="n"/>
      <c r="C161" s="9" t="n"/>
      <c r="D161" s="18" t="n"/>
      <c r="E161" s="18" t="n"/>
      <c r="F161" s="18" t="n"/>
      <c r="G161" s="19">
        <f>IF(OR(D161="",E161=""),"",D161*E161)</f>
        <v/>
      </c>
      <c r="H161" s="14">
        <f>IF(A161="","",WEEKNUM(A161,21))</f>
        <v/>
      </c>
      <c r="I161" s="14">
        <f>IF(A161="","",YEAR(A161))</f>
        <v/>
      </c>
      <c r="J161" s="10" t="n"/>
    </row>
    <row r="162">
      <c r="A162" s="17" t="n"/>
      <c r="B162" s="6" t="n"/>
      <c r="C162" s="9" t="n"/>
      <c r="D162" s="18" t="n"/>
      <c r="E162" s="18" t="n"/>
      <c r="F162" s="18" t="n"/>
      <c r="G162" s="19">
        <f>IF(OR(D162="",E162=""),"",D162*E162)</f>
        <v/>
      </c>
      <c r="H162" s="14">
        <f>IF(A162="","",WEEKNUM(A162,21))</f>
        <v/>
      </c>
      <c r="I162" s="14">
        <f>IF(A162="","",YEAR(A162))</f>
        <v/>
      </c>
      <c r="J162" s="10" t="n"/>
    </row>
    <row r="163">
      <c r="A163" s="17" t="n"/>
      <c r="B163" s="6" t="n"/>
      <c r="C163" s="9" t="n"/>
      <c r="D163" s="18" t="n"/>
      <c r="E163" s="18" t="n"/>
      <c r="F163" s="18" t="n"/>
      <c r="G163" s="19">
        <f>IF(OR(D163="",E163=""),"",D163*E163)</f>
        <v/>
      </c>
      <c r="H163" s="14">
        <f>IF(A163="","",WEEKNUM(A163,21))</f>
        <v/>
      </c>
      <c r="I163" s="14">
        <f>IF(A163="","",YEAR(A163))</f>
        <v/>
      </c>
      <c r="J163" s="10" t="n"/>
    </row>
    <row r="164">
      <c r="A164" s="17" t="n"/>
      <c r="B164" s="6" t="n"/>
      <c r="C164" s="9" t="n"/>
      <c r="D164" s="18" t="n"/>
      <c r="E164" s="18" t="n"/>
      <c r="F164" s="18" t="n"/>
      <c r="G164" s="19">
        <f>IF(OR(D164="",E164=""),"",D164*E164)</f>
        <v/>
      </c>
      <c r="H164" s="14">
        <f>IF(A164="","",WEEKNUM(A164,21))</f>
        <v/>
      </c>
      <c r="I164" s="14">
        <f>IF(A164="","",YEAR(A164))</f>
        <v/>
      </c>
      <c r="J164" s="10" t="n"/>
    </row>
    <row r="165">
      <c r="A165" s="17" t="n"/>
      <c r="B165" s="6" t="n"/>
      <c r="C165" s="9" t="n"/>
      <c r="D165" s="18" t="n"/>
      <c r="E165" s="18" t="n"/>
      <c r="F165" s="18" t="n"/>
      <c r="G165" s="19">
        <f>IF(OR(D165="",E165=""),"",D165*E165)</f>
        <v/>
      </c>
      <c r="H165" s="14">
        <f>IF(A165="","",WEEKNUM(A165,21))</f>
        <v/>
      </c>
      <c r="I165" s="14">
        <f>IF(A165="","",YEAR(A165))</f>
        <v/>
      </c>
      <c r="J165" s="10" t="n"/>
    </row>
    <row r="166">
      <c r="A166" s="17" t="n"/>
      <c r="B166" s="6" t="n"/>
      <c r="C166" s="9" t="n"/>
      <c r="D166" s="18" t="n"/>
      <c r="E166" s="18" t="n"/>
      <c r="F166" s="18" t="n"/>
      <c r="G166" s="19">
        <f>IF(OR(D166="",E166=""),"",D166*E166)</f>
        <v/>
      </c>
      <c r="H166" s="14">
        <f>IF(A166="","",WEEKNUM(A166,21))</f>
        <v/>
      </c>
      <c r="I166" s="14">
        <f>IF(A166="","",YEAR(A166))</f>
        <v/>
      </c>
      <c r="J166" s="10" t="n"/>
    </row>
    <row r="167">
      <c r="A167" s="17" t="n"/>
      <c r="B167" s="6" t="n"/>
      <c r="C167" s="9" t="n"/>
      <c r="D167" s="18" t="n"/>
      <c r="E167" s="18" t="n"/>
      <c r="F167" s="18" t="n"/>
      <c r="G167" s="19">
        <f>IF(OR(D167="",E167=""),"",D167*E167)</f>
        <v/>
      </c>
      <c r="H167" s="14">
        <f>IF(A167="","",WEEKNUM(A167,21))</f>
        <v/>
      </c>
      <c r="I167" s="14">
        <f>IF(A167="","",YEAR(A167))</f>
        <v/>
      </c>
      <c r="J167" s="10" t="n"/>
    </row>
    <row r="168">
      <c r="A168" s="17" t="n"/>
      <c r="B168" s="6" t="n"/>
      <c r="C168" s="9" t="n"/>
      <c r="D168" s="18" t="n"/>
      <c r="E168" s="18" t="n"/>
      <c r="F168" s="18" t="n"/>
      <c r="G168" s="19">
        <f>IF(OR(D168="",E168=""),"",D168*E168)</f>
        <v/>
      </c>
      <c r="H168" s="14">
        <f>IF(A168="","",WEEKNUM(A168,21))</f>
        <v/>
      </c>
      <c r="I168" s="14">
        <f>IF(A168="","",YEAR(A168))</f>
        <v/>
      </c>
      <c r="J168" s="10" t="n"/>
    </row>
    <row r="169">
      <c r="A169" s="17" t="n"/>
      <c r="B169" s="6" t="n"/>
      <c r="C169" s="9" t="n"/>
      <c r="D169" s="18" t="n"/>
      <c r="E169" s="18" t="n"/>
      <c r="F169" s="18" t="n"/>
      <c r="G169" s="19">
        <f>IF(OR(D169="",E169=""),"",D169*E169)</f>
        <v/>
      </c>
      <c r="H169" s="14">
        <f>IF(A169="","",WEEKNUM(A169,21))</f>
        <v/>
      </c>
      <c r="I169" s="14">
        <f>IF(A169="","",YEAR(A169))</f>
        <v/>
      </c>
      <c r="J169" s="10" t="n"/>
    </row>
    <row r="170">
      <c r="A170" s="17" t="n"/>
      <c r="B170" s="6" t="n"/>
      <c r="C170" s="9" t="n"/>
      <c r="D170" s="18" t="n"/>
      <c r="E170" s="18" t="n"/>
      <c r="F170" s="18" t="n"/>
      <c r="G170" s="19">
        <f>IF(OR(D170="",E170=""),"",D170*E170)</f>
        <v/>
      </c>
      <c r="H170" s="14">
        <f>IF(A170="","",WEEKNUM(A170,21))</f>
        <v/>
      </c>
      <c r="I170" s="14">
        <f>IF(A170="","",YEAR(A170))</f>
        <v/>
      </c>
      <c r="J170" s="10" t="n"/>
    </row>
    <row r="171">
      <c r="A171" s="17" t="n"/>
      <c r="B171" s="6" t="n"/>
      <c r="C171" s="9" t="n"/>
      <c r="D171" s="18" t="n"/>
      <c r="E171" s="18" t="n"/>
      <c r="F171" s="18" t="n"/>
      <c r="G171" s="19">
        <f>IF(OR(D171="",E171=""),"",D171*E171)</f>
        <v/>
      </c>
      <c r="H171" s="14">
        <f>IF(A171="","",WEEKNUM(A171,21))</f>
        <v/>
      </c>
      <c r="I171" s="14">
        <f>IF(A171="","",YEAR(A171))</f>
        <v/>
      </c>
      <c r="J171" s="10" t="n"/>
    </row>
    <row r="172">
      <c r="A172" s="17" t="n"/>
      <c r="B172" s="6" t="n"/>
      <c r="C172" s="9" t="n"/>
      <c r="D172" s="18" t="n"/>
      <c r="E172" s="18" t="n"/>
      <c r="F172" s="18" t="n"/>
      <c r="G172" s="19">
        <f>IF(OR(D172="",E172=""),"",D172*E172)</f>
        <v/>
      </c>
      <c r="H172" s="14">
        <f>IF(A172="","",WEEKNUM(A172,21))</f>
        <v/>
      </c>
      <c r="I172" s="14">
        <f>IF(A172="","",YEAR(A172))</f>
        <v/>
      </c>
      <c r="J172" s="10" t="n"/>
    </row>
    <row r="173">
      <c r="A173" s="17" t="n"/>
      <c r="B173" s="6" t="n"/>
      <c r="C173" s="9" t="n"/>
      <c r="D173" s="18" t="n"/>
      <c r="E173" s="18" t="n"/>
      <c r="F173" s="18" t="n"/>
      <c r="G173" s="19">
        <f>IF(OR(D173="",E173=""),"",D173*E173)</f>
        <v/>
      </c>
      <c r="H173" s="14">
        <f>IF(A173="","",WEEKNUM(A173,21))</f>
        <v/>
      </c>
      <c r="I173" s="14">
        <f>IF(A173="","",YEAR(A173))</f>
        <v/>
      </c>
      <c r="J173" s="10" t="n"/>
    </row>
    <row r="174">
      <c r="A174" s="17" t="n"/>
      <c r="B174" s="6" t="n"/>
      <c r="C174" s="9" t="n"/>
      <c r="D174" s="18" t="n"/>
      <c r="E174" s="18" t="n"/>
      <c r="F174" s="18" t="n"/>
      <c r="G174" s="19">
        <f>IF(OR(D174="",E174=""),"",D174*E174)</f>
        <v/>
      </c>
      <c r="H174" s="14">
        <f>IF(A174="","",WEEKNUM(A174,21))</f>
        <v/>
      </c>
      <c r="I174" s="14">
        <f>IF(A174="","",YEAR(A174))</f>
        <v/>
      </c>
      <c r="J174" s="10" t="n"/>
    </row>
    <row r="175">
      <c r="A175" s="17" t="n"/>
      <c r="B175" s="6" t="n"/>
      <c r="C175" s="9" t="n"/>
      <c r="D175" s="18" t="n"/>
      <c r="E175" s="18" t="n"/>
      <c r="F175" s="18" t="n"/>
      <c r="G175" s="19">
        <f>IF(OR(D175="",E175=""),"",D175*E175)</f>
        <v/>
      </c>
      <c r="H175" s="14">
        <f>IF(A175="","",WEEKNUM(A175,21))</f>
        <v/>
      </c>
      <c r="I175" s="14">
        <f>IF(A175="","",YEAR(A175))</f>
        <v/>
      </c>
      <c r="J175" s="10" t="n"/>
    </row>
    <row r="176">
      <c r="A176" s="17" t="n"/>
      <c r="B176" s="6" t="n"/>
      <c r="C176" s="9" t="n"/>
      <c r="D176" s="18" t="n"/>
      <c r="E176" s="18" t="n"/>
      <c r="F176" s="18" t="n"/>
      <c r="G176" s="19">
        <f>IF(OR(D176="",E176=""),"",D176*E176)</f>
        <v/>
      </c>
      <c r="H176" s="14">
        <f>IF(A176="","",WEEKNUM(A176,21))</f>
        <v/>
      </c>
      <c r="I176" s="14">
        <f>IF(A176="","",YEAR(A176))</f>
        <v/>
      </c>
      <c r="J176" s="10" t="n"/>
    </row>
    <row r="177">
      <c r="A177" s="17" t="n"/>
      <c r="B177" s="6" t="n"/>
      <c r="C177" s="9" t="n"/>
      <c r="D177" s="18" t="n"/>
      <c r="E177" s="18" t="n"/>
      <c r="F177" s="18" t="n"/>
      <c r="G177" s="19">
        <f>IF(OR(D177="",E177=""),"",D177*E177)</f>
        <v/>
      </c>
      <c r="H177" s="14">
        <f>IF(A177="","",WEEKNUM(A177,21))</f>
        <v/>
      </c>
      <c r="I177" s="14">
        <f>IF(A177="","",YEAR(A177))</f>
        <v/>
      </c>
      <c r="J177" s="10" t="n"/>
    </row>
    <row r="178">
      <c r="A178" s="17" t="n"/>
      <c r="B178" s="6" t="n"/>
      <c r="C178" s="9" t="n"/>
      <c r="D178" s="18" t="n"/>
      <c r="E178" s="18" t="n"/>
      <c r="F178" s="18" t="n"/>
      <c r="G178" s="19">
        <f>IF(OR(D178="",E178=""),"",D178*E178)</f>
        <v/>
      </c>
      <c r="H178" s="14">
        <f>IF(A178="","",WEEKNUM(A178,21))</f>
        <v/>
      </c>
      <c r="I178" s="14">
        <f>IF(A178="","",YEAR(A178))</f>
        <v/>
      </c>
      <c r="J178" s="10" t="n"/>
    </row>
    <row r="179">
      <c r="A179" s="17" t="n"/>
      <c r="B179" s="6" t="n"/>
      <c r="C179" s="9" t="n"/>
      <c r="D179" s="18" t="n"/>
      <c r="E179" s="18" t="n"/>
      <c r="F179" s="18" t="n"/>
      <c r="G179" s="19">
        <f>IF(OR(D179="",E179=""),"",D179*E179)</f>
        <v/>
      </c>
      <c r="H179" s="14">
        <f>IF(A179="","",WEEKNUM(A179,21))</f>
        <v/>
      </c>
      <c r="I179" s="14">
        <f>IF(A179="","",YEAR(A179))</f>
        <v/>
      </c>
      <c r="J179" s="10" t="n"/>
    </row>
    <row r="180">
      <c r="A180" s="17" t="n"/>
      <c r="B180" s="6" t="n"/>
      <c r="C180" s="9" t="n"/>
      <c r="D180" s="18" t="n"/>
      <c r="E180" s="18" t="n"/>
      <c r="F180" s="18" t="n"/>
      <c r="G180" s="19">
        <f>IF(OR(D180="",E180=""),"",D180*E180)</f>
        <v/>
      </c>
      <c r="H180" s="14">
        <f>IF(A180="","",WEEKNUM(A180,21))</f>
        <v/>
      </c>
      <c r="I180" s="14">
        <f>IF(A180="","",YEAR(A180))</f>
        <v/>
      </c>
      <c r="J180" s="10" t="n"/>
    </row>
    <row r="181">
      <c r="A181" s="17" t="n"/>
      <c r="B181" s="6" t="n"/>
      <c r="C181" s="9" t="n"/>
      <c r="D181" s="18" t="n"/>
      <c r="E181" s="18" t="n"/>
      <c r="F181" s="18" t="n"/>
      <c r="G181" s="19">
        <f>IF(OR(D181="",E181=""),"",D181*E181)</f>
        <v/>
      </c>
      <c r="H181" s="14">
        <f>IF(A181="","",WEEKNUM(A181,21))</f>
        <v/>
      </c>
      <c r="I181" s="14">
        <f>IF(A181="","",YEAR(A181))</f>
        <v/>
      </c>
      <c r="J181" s="10" t="n"/>
    </row>
    <row r="182">
      <c r="A182" s="17" t="n"/>
      <c r="B182" s="6" t="n"/>
      <c r="C182" s="9" t="n"/>
      <c r="D182" s="18" t="n"/>
      <c r="E182" s="18" t="n"/>
      <c r="F182" s="18" t="n"/>
      <c r="G182" s="19">
        <f>IF(OR(D182="",E182=""),"",D182*E182)</f>
        <v/>
      </c>
      <c r="H182" s="14">
        <f>IF(A182="","",WEEKNUM(A182,21))</f>
        <v/>
      </c>
      <c r="I182" s="14">
        <f>IF(A182="","",YEAR(A182))</f>
        <v/>
      </c>
      <c r="J182" s="10" t="n"/>
    </row>
    <row r="183">
      <c r="A183" s="17" t="n"/>
      <c r="B183" s="6" t="n"/>
      <c r="C183" s="9" t="n"/>
      <c r="D183" s="18" t="n"/>
      <c r="E183" s="18" t="n"/>
      <c r="F183" s="18" t="n"/>
      <c r="G183" s="19">
        <f>IF(OR(D183="",E183=""),"",D183*E183)</f>
        <v/>
      </c>
      <c r="H183" s="14">
        <f>IF(A183="","",WEEKNUM(A183,21))</f>
        <v/>
      </c>
      <c r="I183" s="14">
        <f>IF(A183="","",YEAR(A183))</f>
        <v/>
      </c>
      <c r="J183" s="10" t="n"/>
    </row>
    <row r="184">
      <c r="A184" s="17" t="n"/>
      <c r="B184" s="6" t="n"/>
      <c r="C184" s="9" t="n"/>
      <c r="D184" s="18" t="n"/>
      <c r="E184" s="18" t="n"/>
      <c r="F184" s="18" t="n"/>
      <c r="G184" s="19">
        <f>IF(OR(D184="",E184=""),"",D184*E184)</f>
        <v/>
      </c>
      <c r="H184" s="14">
        <f>IF(A184="","",WEEKNUM(A184,21))</f>
        <v/>
      </c>
      <c r="I184" s="14">
        <f>IF(A184="","",YEAR(A184))</f>
        <v/>
      </c>
      <c r="J184" s="10" t="n"/>
    </row>
    <row r="185">
      <c r="A185" s="17" t="n"/>
      <c r="B185" s="6" t="n"/>
      <c r="C185" s="9" t="n"/>
      <c r="D185" s="18" t="n"/>
      <c r="E185" s="18" t="n"/>
      <c r="F185" s="18" t="n"/>
      <c r="G185" s="19">
        <f>IF(OR(D185="",E185=""),"",D185*E185)</f>
        <v/>
      </c>
      <c r="H185" s="14">
        <f>IF(A185="","",WEEKNUM(A185,21))</f>
        <v/>
      </c>
      <c r="I185" s="14">
        <f>IF(A185="","",YEAR(A185))</f>
        <v/>
      </c>
      <c r="J185" s="10" t="n"/>
    </row>
    <row r="186">
      <c r="A186" s="17" t="n"/>
      <c r="B186" s="6" t="n"/>
      <c r="C186" s="9" t="n"/>
      <c r="D186" s="18" t="n"/>
      <c r="E186" s="18" t="n"/>
      <c r="F186" s="18" t="n"/>
      <c r="G186" s="19">
        <f>IF(OR(D186="",E186=""),"",D186*E186)</f>
        <v/>
      </c>
      <c r="H186" s="14">
        <f>IF(A186="","",WEEKNUM(A186,21))</f>
        <v/>
      </c>
      <c r="I186" s="14">
        <f>IF(A186="","",YEAR(A186))</f>
        <v/>
      </c>
      <c r="J186" s="10" t="n"/>
    </row>
    <row r="187">
      <c r="A187" s="17" t="n"/>
      <c r="B187" s="6" t="n"/>
      <c r="C187" s="9" t="n"/>
      <c r="D187" s="18" t="n"/>
      <c r="E187" s="18" t="n"/>
      <c r="F187" s="18" t="n"/>
      <c r="G187" s="19">
        <f>IF(OR(D187="",E187=""),"",D187*E187)</f>
        <v/>
      </c>
      <c r="H187" s="14">
        <f>IF(A187="","",WEEKNUM(A187,21))</f>
        <v/>
      </c>
      <c r="I187" s="14">
        <f>IF(A187="","",YEAR(A187))</f>
        <v/>
      </c>
      <c r="J187" s="10" t="n"/>
    </row>
    <row r="188">
      <c r="A188" s="17" t="n"/>
      <c r="B188" s="6" t="n"/>
      <c r="C188" s="9" t="n"/>
      <c r="D188" s="18" t="n"/>
      <c r="E188" s="18" t="n"/>
      <c r="F188" s="18" t="n"/>
      <c r="G188" s="19">
        <f>IF(OR(D188="",E188=""),"",D188*E188)</f>
        <v/>
      </c>
      <c r="H188" s="14">
        <f>IF(A188="","",WEEKNUM(A188,21))</f>
        <v/>
      </c>
      <c r="I188" s="14">
        <f>IF(A188="","",YEAR(A188))</f>
        <v/>
      </c>
      <c r="J188" s="10" t="n"/>
    </row>
    <row r="189">
      <c r="A189" s="17" t="n"/>
      <c r="B189" s="6" t="n"/>
      <c r="C189" s="9" t="n"/>
      <c r="D189" s="18" t="n"/>
      <c r="E189" s="18" t="n"/>
      <c r="F189" s="18" t="n"/>
      <c r="G189" s="19">
        <f>IF(OR(D189="",E189=""),"",D189*E189)</f>
        <v/>
      </c>
      <c r="H189" s="14">
        <f>IF(A189="","",WEEKNUM(A189,21))</f>
        <v/>
      </c>
      <c r="I189" s="14">
        <f>IF(A189="","",YEAR(A189))</f>
        <v/>
      </c>
      <c r="J189" s="10" t="n"/>
    </row>
    <row r="190">
      <c r="A190" s="17" t="n"/>
      <c r="B190" s="6" t="n"/>
      <c r="C190" s="9" t="n"/>
      <c r="D190" s="18" t="n"/>
      <c r="E190" s="18" t="n"/>
      <c r="F190" s="18" t="n"/>
      <c r="G190" s="19">
        <f>IF(OR(D190="",E190=""),"",D190*E190)</f>
        <v/>
      </c>
      <c r="H190" s="14">
        <f>IF(A190="","",WEEKNUM(A190,21))</f>
        <v/>
      </c>
      <c r="I190" s="14">
        <f>IF(A190="","",YEAR(A190))</f>
        <v/>
      </c>
      <c r="J190" s="10" t="n"/>
    </row>
    <row r="191">
      <c r="A191" s="17" t="n"/>
      <c r="B191" s="6" t="n"/>
      <c r="C191" s="9" t="n"/>
      <c r="D191" s="18" t="n"/>
      <c r="E191" s="18" t="n"/>
      <c r="F191" s="18" t="n"/>
      <c r="G191" s="19">
        <f>IF(OR(D191="",E191=""),"",D191*E191)</f>
        <v/>
      </c>
      <c r="H191" s="14">
        <f>IF(A191="","",WEEKNUM(A191,21))</f>
        <v/>
      </c>
      <c r="I191" s="14">
        <f>IF(A191="","",YEAR(A191))</f>
        <v/>
      </c>
      <c r="J191" s="10" t="n"/>
    </row>
    <row r="192">
      <c r="A192" s="17" t="n"/>
      <c r="B192" s="6" t="n"/>
      <c r="C192" s="9" t="n"/>
      <c r="D192" s="18" t="n"/>
      <c r="E192" s="18" t="n"/>
      <c r="F192" s="18" t="n"/>
      <c r="G192" s="19">
        <f>IF(OR(D192="",E192=""),"",D192*E192)</f>
        <v/>
      </c>
      <c r="H192" s="14">
        <f>IF(A192="","",WEEKNUM(A192,21))</f>
        <v/>
      </c>
      <c r="I192" s="14">
        <f>IF(A192="","",YEAR(A192))</f>
        <v/>
      </c>
      <c r="J192" s="10" t="n"/>
    </row>
    <row r="193">
      <c r="A193" s="17" t="n"/>
      <c r="B193" s="6" t="n"/>
      <c r="C193" s="9" t="n"/>
      <c r="D193" s="18" t="n"/>
      <c r="E193" s="18" t="n"/>
      <c r="F193" s="18" t="n"/>
      <c r="G193" s="19">
        <f>IF(OR(D193="",E193=""),"",D193*E193)</f>
        <v/>
      </c>
      <c r="H193" s="14">
        <f>IF(A193="","",WEEKNUM(A193,21))</f>
        <v/>
      </c>
      <c r="I193" s="14">
        <f>IF(A193="","",YEAR(A193))</f>
        <v/>
      </c>
      <c r="J193" s="10" t="n"/>
    </row>
    <row r="194">
      <c r="A194" s="17" t="n"/>
      <c r="B194" s="6" t="n"/>
      <c r="C194" s="9" t="n"/>
      <c r="D194" s="18" t="n"/>
      <c r="E194" s="18" t="n"/>
      <c r="F194" s="18" t="n"/>
      <c r="G194" s="19">
        <f>IF(OR(D194="",E194=""),"",D194*E194)</f>
        <v/>
      </c>
      <c r="H194" s="14">
        <f>IF(A194="","",WEEKNUM(A194,21))</f>
        <v/>
      </c>
      <c r="I194" s="14">
        <f>IF(A194="","",YEAR(A194))</f>
        <v/>
      </c>
      <c r="J194" s="10" t="n"/>
    </row>
    <row r="195">
      <c r="A195" s="17" t="n"/>
      <c r="B195" s="6" t="n"/>
      <c r="C195" s="9" t="n"/>
      <c r="D195" s="18" t="n"/>
      <c r="E195" s="18" t="n"/>
      <c r="F195" s="18" t="n"/>
      <c r="G195" s="19">
        <f>IF(OR(D195="",E195=""),"",D195*E195)</f>
        <v/>
      </c>
      <c r="H195" s="14">
        <f>IF(A195="","",WEEKNUM(A195,21))</f>
        <v/>
      </c>
      <c r="I195" s="14">
        <f>IF(A195="","",YEAR(A195))</f>
        <v/>
      </c>
      <c r="J195" s="10" t="n"/>
    </row>
    <row r="196">
      <c r="A196" s="17" t="n"/>
      <c r="B196" s="6" t="n"/>
      <c r="C196" s="9" t="n"/>
      <c r="D196" s="18" t="n"/>
      <c r="E196" s="18" t="n"/>
      <c r="F196" s="18" t="n"/>
      <c r="G196" s="19">
        <f>IF(OR(D196="",E196=""),"",D196*E196)</f>
        <v/>
      </c>
      <c r="H196" s="14">
        <f>IF(A196="","",WEEKNUM(A196,21))</f>
        <v/>
      </c>
      <c r="I196" s="14">
        <f>IF(A196="","",YEAR(A196))</f>
        <v/>
      </c>
      <c r="J196" s="10" t="n"/>
    </row>
    <row r="197">
      <c r="A197" s="17" t="n"/>
      <c r="B197" s="6" t="n"/>
      <c r="C197" s="9" t="n"/>
      <c r="D197" s="18" t="n"/>
      <c r="E197" s="18" t="n"/>
      <c r="F197" s="18" t="n"/>
      <c r="G197" s="19">
        <f>IF(OR(D197="",E197=""),"",D197*E197)</f>
        <v/>
      </c>
      <c r="H197" s="14">
        <f>IF(A197="","",WEEKNUM(A197,21))</f>
        <v/>
      </c>
      <c r="I197" s="14">
        <f>IF(A197="","",YEAR(A197))</f>
        <v/>
      </c>
      <c r="J197" s="10" t="n"/>
    </row>
    <row r="198">
      <c r="A198" s="17" t="n"/>
      <c r="B198" s="6" t="n"/>
      <c r="C198" s="9" t="n"/>
      <c r="D198" s="18" t="n"/>
      <c r="E198" s="18" t="n"/>
      <c r="F198" s="18" t="n"/>
      <c r="G198" s="19">
        <f>IF(OR(D198="",E198=""),"",D198*E198)</f>
        <v/>
      </c>
      <c r="H198" s="14">
        <f>IF(A198="","",WEEKNUM(A198,21))</f>
        <v/>
      </c>
      <c r="I198" s="14">
        <f>IF(A198="","",YEAR(A198))</f>
        <v/>
      </c>
      <c r="J198" s="10" t="n"/>
    </row>
    <row r="199">
      <c r="A199" s="17" t="n"/>
      <c r="B199" s="6" t="n"/>
      <c r="C199" s="9" t="n"/>
      <c r="D199" s="18" t="n"/>
      <c r="E199" s="18" t="n"/>
      <c r="F199" s="18" t="n"/>
      <c r="G199" s="19">
        <f>IF(OR(D199="",E199=""),"",D199*E199)</f>
        <v/>
      </c>
      <c r="H199" s="14">
        <f>IF(A199="","",WEEKNUM(A199,21))</f>
        <v/>
      </c>
      <c r="I199" s="14">
        <f>IF(A199="","",YEAR(A199))</f>
        <v/>
      </c>
      <c r="J199" s="10" t="n"/>
    </row>
    <row r="200">
      <c r="A200" s="17" t="n"/>
      <c r="B200" s="6" t="n"/>
      <c r="C200" s="9" t="n"/>
      <c r="D200" s="18" t="n"/>
      <c r="E200" s="18" t="n"/>
      <c r="F200" s="18" t="n"/>
      <c r="G200" s="19">
        <f>IF(OR(D200="",E200=""),"",D200*E200)</f>
        <v/>
      </c>
      <c r="H200" s="14">
        <f>IF(A200="","",WEEKNUM(A200,21))</f>
        <v/>
      </c>
      <c r="I200" s="14">
        <f>IF(A200="","",YEAR(A200))</f>
        <v/>
      </c>
      <c r="J200" s="10" t="n"/>
    </row>
  </sheetData>
  <mergeCells count="7">
    <mergeCell ref="A2:B2"/>
    <mergeCell ref="C2:D2"/>
    <mergeCell ref="K4:Q4"/>
    <mergeCell ref="E2:F2"/>
    <mergeCell ref="A3:J3"/>
    <mergeCell ref="A4:J4"/>
    <mergeCell ref="A1:H1"/>
  </mergeCells>
  <conditionalFormatting sqref="E6:E200">
    <cfRule type="colorScale" priority="1">
      <colorScale>
        <cfvo type="num" val="1"/>
        <cfvo type="num" val="3"/>
        <cfvo type="num" val="5"/>
        <color rgb="00FEE2E2"/>
        <color rgb="00FEF9C3"/>
        <color rgb="00DCFCE7"/>
      </colorScale>
    </cfRule>
  </conditionalFormatting>
  <conditionalFormatting sqref="F6:F200">
    <cfRule type="expression" priority="2" dxfId="0">
      <formula>AND($F6&lt;&gt;"",$F6&gt;Inicio!$F$10)</formula>
    </cfRule>
  </conditionalFormatting>
  <dataValidations count="6">
    <dataValidation sqref="C6:C200" showDropDown="0" showInputMessage="0" showErrorMessage="0" allowBlank="1" type="list">
      <formula1>=Plan!$N$3:$N$8</formula1>
    </dataValidation>
    <dataValidation sqref="B6:B200" showDropDown="0" showInputMessage="0" showErrorMessage="0" allowBlank="1" type="list">
      <formula1>=Plan!$O$3:$O$8</formula1>
    </dataValidation>
    <dataValidation sqref="E6:E200" showDropDown="0" showInputMessage="0" showErrorMessage="0" allowBlank="1" type="whole" operator="between">
      <formula1>1</formula1>
      <formula2>5</formula2>
    </dataValidation>
    <dataValidation sqref="F6:F200" showDropDown="0" showInputMessage="0" showErrorMessage="0" allowBlank="1" type="whole" operator="between">
      <formula1>0</formula1>
      <formula2>10</formula2>
    </dataValidation>
    <dataValidation sqref="D6:D200" showDropDown="0" showInputMessage="0" showErrorMessage="0" allowBlank="1" type="whole" operator="between">
      <formula1>0</formula1>
      <formula2>600</formula2>
    </dataValidation>
    <dataValidation sqref="L6:L79" showDropDown="0" showInputMessage="0" showErrorMessage="0" allowBlank="1" type="list">
      <formula1>"Simulacro,Quiz,Test"</formula1>
    </dataValidation>
  </dataValidations>
  <hyperlinks>
    <hyperlink xmlns:r="http://schemas.openxmlformats.org/officeDocument/2006/relationships" ref="A2" r:id="rId1"/>
    <hyperlink xmlns:r="http://schemas.openxmlformats.org/officeDocument/2006/relationships" ref="C2" r:id="rId2"/>
    <hyperlink xmlns:r="http://schemas.openxmlformats.org/officeDocument/2006/relationships" ref="E2" r:id="rId3"/>
  </hyperlink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P200"/>
  <sheetViews>
    <sheetView showGridLines="0" workbookViewId="0">
      <pane ySplit="5" topLeftCell="A6" activePane="bottomLeft" state="frozen"/>
      <selection pane="bottomLeft" activeCell="A1" sqref="A1"/>
    </sheetView>
  </sheetViews>
  <sheetFormatPr baseColWidth="8" defaultRowHeight="15"/>
  <cols>
    <col width="12" customWidth="1" min="1" max="1"/>
    <col width="10" customWidth="1" min="2" max="2"/>
    <col width="8" customWidth="1" min="3" max="3"/>
    <col width="30" customWidth="1" min="4" max="4"/>
    <col width="18" customWidth="1" min="5" max="5"/>
    <col width="12" customWidth="1" min="6" max="6"/>
    <col width="12" customWidth="1" min="7" max="7"/>
    <col width="14" customWidth="1" min="8" max="8"/>
    <col width="12" customWidth="1" min="9" max="9"/>
    <col width="26" customWidth="1" min="10" max="10"/>
    <col width="12" customWidth="1" min="11" max="11"/>
    <col hidden="1" width="16" customWidth="1" min="14" max="14"/>
    <col hidden="1" width="36" customWidth="1" min="15" max="15"/>
    <col hidden="1" width="12" customWidth="1" min="16" max="16"/>
  </cols>
  <sheetData>
    <row r="1">
      <c r="A1" s="1" t="inlineStr">
        <is>
          <t>Plantilla: mentoría de estudio (ejemplo) — 100% offline</t>
        </is>
      </c>
      <c r="B1" s="1" t="n"/>
      <c r="C1" s="1" t="n"/>
      <c r="D1" s="1" t="n"/>
      <c r="E1" s="1" t="n"/>
      <c r="F1" s="1" t="n"/>
      <c r="G1" s="1" t="n"/>
      <c r="H1" s="1" t="n"/>
      <c r="N1" s="20" t="inlineStr">
        <is>
          <t>LISTAS (no editar)</t>
        </is>
      </c>
    </row>
    <row r="2">
      <c r="A2" s="2" t="inlineStr">
        <is>
          <t>Inicio</t>
        </is>
      </c>
      <c r="B2" s="2" t="n"/>
      <c r="C2" s="2" t="inlineStr">
        <is>
          <t>Registro</t>
        </is>
      </c>
      <c r="D2" s="2" t="n"/>
      <c r="E2" s="2" t="inlineStr">
        <is>
          <t>Plan</t>
        </is>
      </c>
      <c r="F2" s="2" t="n"/>
      <c r="H2" s="3" t="n"/>
      <c r="N2" s="21" t="inlineStr">
        <is>
          <t>Tipos</t>
        </is>
      </c>
      <c r="O2" s="21" t="inlineStr">
        <is>
          <t>Temas</t>
        </is>
      </c>
      <c r="P2" s="21" t="inlineStr">
        <is>
          <t>Prioridad</t>
        </is>
      </c>
    </row>
    <row r="3">
      <c r="N3" s="10" t="inlineStr">
        <is>
          <t>Bloque principal</t>
        </is>
      </c>
      <c r="O3" s="10" t="inlineStr">
        <is>
          <t>Administración: acto y procedimiento</t>
        </is>
      </c>
      <c r="P3" s="10" t="inlineStr">
        <is>
          <t>Alta</t>
        </is>
      </c>
    </row>
    <row r="4">
      <c r="A4" s="4" t="inlineStr">
        <is>
          <t>Planificador (1 fila = 1 sesión planificada)</t>
        </is>
      </c>
      <c r="B4" s="4" t="n"/>
      <c r="C4" s="4" t="n"/>
      <c r="D4" s="4" t="n"/>
      <c r="E4" s="4" t="n"/>
      <c r="F4" s="4" t="n"/>
      <c r="G4" s="4" t="n"/>
      <c r="H4" s="4" t="n"/>
      <c r="I4" s="4" t="n"/>
      <c r="J4" s="4" t="n"/>
      <c r="K4" s="4" t="n"/>
      <c r="N4" s="10" t="inlineStr">
        <is>
          <t>Repaso</t>
        </is>
      </c>
      <c r="O4" s="10" t="inlineStr">
        <is>
          <t>Administración: recursos</t>
        </is>
      </c>
      <c r="P4" s="10" t="inlineStr">
        <is>
          <t>Media</t>
        </is>
      </c>
    </row>
    <row r="5">
      <c r="A5" s="13" t="inlineStr">
        <is>
          <t>Fecha</t>
        </is>
      </c>
      <c r="B5" s="13" t="inlineStr">
        <is>
          <t>Semana ISO</t>
        </is>
      </c>
      <c r="C5" s="13" t="inlineStr">
        <is>
          <t>Año</t>
        </is>
      </c>
      <c r="D5" s="13" t="inlineStr">
        <is>
          <t>Tema</t>
        </is>
      </c>
      <c r="E5" s="13" t="inlineStr">
        <is>
          <t>Tipo</t>
        </is>
      </c>
      <c r="F5" s="13" t="inlineStr">
        <is>
          <t>Min plan</t>
        </is>
      </c>
      <c r="G5" s="13" t="inlineStr">
        <is>
          <t>Prioridad</t>
        </is>
      </c>
      <c r="H5" s="13" t="inlineStr">
        <is>
          <t>Min realizados</t>
        </is>
      </c>
      <c r="I5" s="13" t="inlineStr">
        <is>
          <t>% cumplido</t>
        </is>
      </c>
      <c r="J5" s="13" t="inlineStr">
        <is>
          <t>Notas</t>
        </is>
      </c>
      <c r="K5" s="13" t="inlineStr">
        <is>
          <t>Estado</t>
        </is>
      </c>
      <c r="N5" s="10" t="inlineStr">
        <is>
          <t>Test corto</t>
        </is>
      </c>
      <c r="O5" s="10" t="inlineStr">
        <is>
          <t>Constitución: principios</t>
        </is>
      </c>
      <c r="P5" s="10" t="inlineStr">
        <is>
          <t>Baja</t>
        </is>
      </c>
    </row>
    <row r="6">
      <c r="A6" s="17" t="n">
        <v>46056</v>
      </c>
      <c r="B6" s="14">
        <f>IF(A6="","",WEEKNUM(A6,21))</f>
        <v/>
      </c>
      <c r="C6" s="14">
        <f>IF(A6="","",YEAR(A6))</f>
        <v/>
      </c>
      <c r="D6" s="6" t="inlineStr">
        <is>
          <t>Administración: acto y procedimiento</t>
        </is>
      </c>
      <c r="E6" s="9" t="inlineStr">
        <is>
          <t>Bloque principal</t>
        </is>
      </c>
      <c r="F6" s="18" t="n">
        <v>50</v>
      </c>
      <c r="G6" s="9" t="inlineStr">
        <is>
          <t>Alta</t>
        </is>
      </c>
      <c r="H6" s="19">
        <f>IF(A6="","",IFERROR(SUMIFS(Registro!$D$6:$D$1000,Registro!$A$6:$A$1000,A6),0))</f>
        <v/>
      </c>
      <c r="I6" s="22">
        <f>IF(OR(F6="",F6=0),"",H6/F6)</f>
        <v/>
      </c>
      <c r="J6" s="10" t="inlineStr">
        <is>
          <t>Sesión 1</t>
        </is>
      </c>
      <c r="K6" s="14">
        <f>IF(A6="","",IF(H6&gt;=F6,"OK","Pendiente"))</f>
        <v/>
      </c>
      <c r="N6" s="10" t="inlineStr">
        <is>
          <t>Simulacro</t>
        </is>
      </c>
      <c r="O6" s="10" t="inlineStr">
        <is>
          <t>Contratación pública</t>
        </is>
      </c>
      <c r="P6" s="10" t="n"/>
    </row>
    <row r="7">
      <c r="A7" s="17" t="n">
        <v>46057</v>
      </c>
      <c r="B7" s="14">
        <f>IF(A7="","",WEEKNUM(A7,21))</f>
        <v/>
      </c>
      <c r="C7" s="14">
        <f>IF(A7="","",YEAR(A7))</f>
        <v/>
      </c>
      <c r="D7" s="6" t="inlineStr">
        <is>
          <t>Administración: recursos</t>
        </is>
      </c>
      <c r="E7" s="9" t="inlineStr">
        <is>
          <t>Bloque principal</t>
        </is>
      </c>
      <c r="F7" s="18" t="n">
        <v>50</v>
      </c>
      <c r="G7" s="9" t="inlineStr">
        <is>
          <t>Alta</t>
        </is>
      </c>
      <c r="H7" s="19">
        <f>IF(A7="","",IFERROR(SUMIFS(Registro!$D$6:$D$1000,Registro!$A$6:$A$1000,A7),0))</f>
        <v/>
      </c>
      <c r="I7" s="22">
        <f>IF(OR(F7="",F7=0),"",H7/F7)</f>
        <v/>
      </c>
      <c r="J7" s="10" t="inlineStr">
        <is>
          <t>Sesión 2</t>
        </is>
      </c>
      <c r="K7" s="14">
        <f>IF(A7="","",IF(H7&gt;=F7,"OK","Pendiente"))</f>
        <v/>
      </c>
      <c r="N7" s="10" t="inlineStr">
        <is>
          <t>Corrección</t>
        </is>
      </c>
      <c r="O7" s="10" t="inlineStr">
        <is>
          <t>Función pública</t>
        </is>
      </c>
      <c r="P7" s="10" t="n"/>
    </row>
    <row r="8">
      <c r="A8" s="17" t="n">
        <v>46058</v>
      </c>
      <c r="B8" s="14">
        <f>IF(A8="","",WEEKNUM(A8,21))</f>
        <v/>
      </c>
      <c r="C8" s="14">
        <f>IF(A8="","",YEAR(A8))</f>
        <v/>
      </c>
      <c r="D8" s="6" t="inlineStr">
        <is>
          <t>Constitución: principios</t>
        </is>
      </c>
      <c r="E8" s="9" t="inlineStr">
        <is>
          <t>Repaso</t>
        </is>
      </c>
      <c r="F8" s="18" t="n">
        <v>30</v>
      </c>
      <c r="G8" s="9" t="inlineStr">
        <is>
          <t>Media</t>
        </is>
      </c>
      <c r="H8" s="19">
        <f>IF(A8="","",IFERROR(SUMIFS(Registro!$D$6:$D$1000,Registro!$A$6:$A$1000,A8),0))</f>
        <v/>
      </c>
      <c r="I8" s="22">
        <f>IF(OR(F8="",F8=0),"",H8/F8)</f>
        <v/>
      </c>
      <c r="J8" s="10" t="inlineStr"/>
      <c r="K8" s="14">
        <f>IF(A8="","",IF(H8&gt;=F8,"OK","Pendiente"))</f>
        <v/>
      </c>
      <c r="N8" s="10" t="inlineStr">
        <is>
          <t>Lectura guiada</t>
        </is>
      </c>
      <c r="O8" s="10" t="inlineStr">
        <is>
          <t>Urbanismo</t>
        </is>
      </c>
      <c r="P8" s="10" t="n"/>
    </row>
    <row r="9">
      <c r="A9" s="17" t="n">
        <v>46059</v>
      </c>
      <c r="B9" s="14">
        <f>IF(A9="","",WEEKNUM(A9,21))</f>
        <v/>
      </c>
      <c r="C9" s="14">
        <f>IF(A9="","",YEAR(A9))</f>
        <v/>
      </c>
      <c r="D9" s="6" t="inlineStr">
        <is>
          <t>Simulacro parcial</t>
        </is>
      </c>
      <c r="E9" s="9" t="inlineStr">
        <is>
          <t>Simulacro</t>
        </is>
      </c>
      <c r="F9" s="18" t="n">
        <v>90</v>
      </c>
      <c r="G9" s="9" t="inlineStr">
        <is>
          <t>Alta</t>
        </is>
      </c>
      <c r="H9" s="19">
        <f>IF(A9="","",IFERROR(SUMIFS(Registro!$D$6:$D$1000,Registro!$A$6:$A$1000,A9),0))</f>
        <v/>
      </c>
      <c r="I9" s="22">
        <f>IF(OR(F9="",F9=0),"",H9/F9)</f>
        <v/>
      </c>
      <c r="J9" s="10" t="inlineStr"/>
      <c r="K9" s="14">
        <f>IF(A9="","",IF(H9&gt;=F9,"OK","Pendiente"))</f>
        <v/>
      </c>
    </row>
    <row r="10">
      <c r="A10" s="17" t="n"/>
      <c r="B10" s="14">
        <f>IF(A10="","",WEEKNUM(A10,21))</f>
        <v/>
      </c>
      <c r="C10" s="14">
        <f>IF(A10="","",YEAR(A10))</f>
        <v/>
      </c>
      <c r="D10" s="6" t="n"/>
      <c r="E10" s="9" t="n"/>
      <c r="F10" s="18" t="n"/>
      <c r="G10" s="9" t="n"/>
      <c r="H10" s="19">
        <f>IF(A10="","",IFERROR(SUMIFS(Registro!$D$6:$D$1000,Registro!$A$6:$A$1000,A10),0))</f>
        <v/>
      </c>
      <c r="I10" s="22">
        <f>IF(OR(F10="",F10=0),"",H10/F10)</f>
        <v/>
      </c>
      <c r="J10" s="10" t="n"/>
      <c r="K10" s="14">
        <f>IF(A10="","",IF(H10&gt;=F10,"OK","Pendiente"))</f>
        <v/>
      </c>
    </row>
    <row r="11">
      <c r="A11" s="17" t="n"/>
      <c r="B11" s="14">
        <f>IF(A11="","",WEEKNUM(A11,21))</f>
        <v/>
      </c>
      <c r="C11" s="14">
        <f>IF(A11="","",YEAR(A11))</f>
        <v/>
      </c>
      <c r="D11" s="6" t="n"/>
      <c r="E11" s="9" t="n"/>
      <c r="F11" s="18" t="n"/>
      <c r="G11" s="9" t="n"/>
      <c r="H11" s="19">
        <f>IF(A11="","",IFERROR(SUMIFS(Registro!$D$6:$D$1000,Registro!$A$6:$A$1000,A11),0))</f>
        <v/>
      </c>
      <c r="I11" s="22">
        <f>IF(OR(F11="",F11=0),"",H11/F11)</f>
        <v/>
      </c>
      <c r="J11" s="10" t="n"/>
      <c r="K11" s="14">
        <f>IF(A11="","",IF(H11&gt;=F11,"OK","Pendiente"))</f>
        <v/>
      </c>
    </row>
    <row r="12">
      <c r="A12" s="17" t="n"/>
      <c r="B12" s="14">
        <f>IF(A12="","",WEEKNUM(A12,21))</f>
        <v/>
      </c>
      <c r="C12" s="14">
        <f>IF(A12="","",YEAR(A12))</f>
        <v/>
      </c>
      <c r="D12" s="6" t="n"/>
      <c r="E12" s="9" t="n"/>
      <c r="F12" s="18" t="n"/>
      <c r="G12" s="9" t="n"/>
      <c r="H12" s="19">
        <f>IF(A12="","",IFERROR(SUMIFS(Registro!$D$6:$D$1000,Registro!$A$6:$A$1000,A12),0))</f>
        <v/>
      </c>
      <c r="I12" s="22">
        <f>IF(OR(F12="",F12=0),"",H12/F12)</f>
        <v/>
      </c>
      <c r="J12" s="10" t="n"/>
      <c r="K12" s="14">
        <f>IF(A12="","",IF(H12&gt;=F12,"OK","Pendiente"))</f>
        <v/>
      </c>
    </row>
    <row r="13">
      <c r="A13" s="17" t="n"/>
      <c r="B13" s="14">
        <f>IF(A13="","",WEEKNUM(A13,21))</f>
        <v/>
      </c>
      <c r="C13" s="14">
        <f>IF(A13="","",YEAR(A13))</f>
        <v/>
      </c>
      <c r="D13" s="6" t="n"/>
      <c r="E13" s="9" t="n"/>
      <c r="F13" s="18" t="n"/>
      <c r="G13" s="9" t="n"/>
      <c r="H13" s="19">
        <f>IF(A13="","",IFERROR(SUMIFS(Registro!$D$6:$D$1000,Registro!$A$6:$A$1000,A13),0))</f>
        <v/>
      </c>
      <c r="I13" s="22">
        <f>IF(OR(F13="",F13=0),"",H13/F13)</f>
        <v/>
      </c>
      <c r="J13" s="10" t="n"/>
      <c r="K13" s="14">
        <f>IF(A13="","",IF(H13&gt;=F13,"OK","Pendiente"))</f>
        <v/>
      </c>
    </row>
    <row r="14">
      <c r="A14" s="17" t="n"/>
      <c r="B14" s="14">
        <f>IF(A14="","",WEEKNUM(A14,21))</f>
        <v/>
      </c>
      <c r="C14" s="14">
        <f>IF(A14="","",YEAR(A14))</f>
        <v/>
      </c>
      <c r="D14" s="6" t="n"/>
      <c r="E14" s="9" t="n"/>
      <c r="F14" s="18" t="n"/>
      <c r="G14" s="9" t="n"/>
      <c r="H14" s="19">
        <f>IF(A14="","",IFERROR(SUMIFS(Registro!$D$6:$D$1000,Registro!$A$6:$A$1000,A14),0))</f>
        <v/>
      </c>
      <c r="I14" s="22">
        <f>IF(OR(F14="",F14=0),"",H14/F14)</f>
        <v/>
      </c>
      <c r="J14" s="10" t="n"/>
      <c r="K14" s="14">
        <f>IF(A14="","",IF(H14&gt;=F14,"OK","Pendiente"))</f>
        <v/>
      </c>
    </row>
    <row r="15">
      <c r="A15" s="17" t="n"/>
      <c r="B15" s="14">
        <f>IF(A15="","",WEEKNUM(A15,21))</f>
        <v/>
      </c>
      <c r="C15" s="14">
        <f>IF(A15="","",YEAR(A15))</f>
        <v/>
      </c>
      <c r="D15" s="6" t="n"/>
      <c r="E15" s="9" t="n"/>
      <c r="F15" s="18" t="n"/>
      <c r="G15" s="9" t="n"/>
      <c r="H15" s="19">
        <f>IF(A15="","",IFERROR(SUMIFS(Registro!$D$6:$D$1000,Registro!$A$6:$A$1000,A15),0))</f>
        <v/>
      </c>
      <c r="I15" s="22">
        <f>IF(OR(F15="",F15=0),"",H15/F15)</f>
        <v/>
      </c>
      <c r="J15" s="10" t="n"/>
      <c r="K15" s="14">
        <f>IF(A15="","",IF(H15&gt;=F15,"OK","Pendiente"))</f>
        <v/>
      </c>
    </row>
    <row r="16">
      <c r="A16" s="17" t="n"/>
      <c r="B16" s="14">
        <f>IF(A16="","",WEEKNUM(A16,21))</f>
        <v/>
      </c>
      <c r="C16" s="14">
        <f>IF(A16="","",YEAR(A16))</f>
        <v/>
      </c>
      <c r="D16" s="6" t="n"/>
      <c r="E16" s="9" t="n"/>
      <c r="F16" s="18" t="n"/>
      <c r="G16" s="9" t="n"/>
      <c r="H16" s="19">
        <f>IF(A16="","",IFERROR(SUMIFS(Registro!$D$6:$D$1000,Registro!$A$6:$A$1000,A16),0))</f>
        <v/>
      </c>
      <c r="I16" s="22">
        <f>IF(OR(F16="",F16=0),"",H16/F16)</f>
        <v/>
      </c>
      <c r="J16" s="10" t="n"/>
      <c r="K16" s="14">
        <f>IF(A16="","",IF(H16&gt;=F16,"OK","Pendiente"))</f>
        <v/>
      </c>
    </row>
    <row r="17">
      <c r="A17" s="17" t="n"/>
      <c r="B17" s="14">
        <f>IF(A17="","",WEEKNUM(A17,21))</f>
        <v/>
      </c>
      <c r="C17" s="14">
        <f>IF(A17="","",YEAR(A17))</f>
        <v/>
      </c>
      <c r="D17" s="6" t="n"/>
      <c r="E17" s="9" t="n"/>
      <c r="F17" s="18" t="n"/>
      <c r="G17" s="9" t="n"/>
      <c r="H17" s="19">
        <f>IF(A17="","",IFERROR(SUMIFS(Registro!$D$6:$D$1000,Registro!$A$6:$A$1000,A17),0))</f>
        <v/>
      </c>
      <c r="I17" s="22">
        <f>IF(OR(F17="",F17=0),"",H17/F17)</f>
        <v/>
      </c>
      <c r="J17" s="10" t="n"/>
      <c r="K17" s="14">
        <f>IF(A17="","",IF(H17&gt;=F17,"OK","Pendiente"))</f>
        <v/>
      </c>
    </row>
    <row r="18">
      <c r="A18" s="17" t="n"/>
      <c r="B18" s="14">
        <f>IF(A18="","",WEEKNUM(A18,21))</f>
        <v/>
      </c>
      <c r="C18" s="14">
        <f>IF(A18="","",YEAR(A18))</f>
        <v/>
      </c>
      <c r="D18" s="6" t="n"/>
      <c r="E18" s="9" t="n"/>
      <c r="F18" s="18" t="n"/>
      <c r="G18" s="9" t="n"/>
      <c r="H18" s="19">
        <f>IF(A18="","",IFERROR(SUMIFS(Registro!$D$6:$D$1000,Registro!$A$6:$A$1000,A18),0))</f>
        <v/>
      </c>
      <c r="I18" s="22">
        <f>IF(OR(F18="",F18=0),"",H18/F18)</f>
        <v/>
      </c>
      <c r="J18" s="10" t="n"/>
      <c r="K18" s="14">
        <f>IF(A18="","",IF(H18&gt;=F18,"OK","Pendiente"))</f>
        <v/>
      </c>
    </row>
    <row r="19">
      <c r="A19" s="17" t="n"/>
      <c r="B19" s="14">
        <f>IF(A19="","",WEEKNUM(A19,21))</f>
        <v/>
      </c>
      <c r="C19" s="14">
        <f>IF(A19="","",YEAR(A19))</f>
        <v/>
      </c>
      <c r="D19" s="6" t="n"/>
      <c r="E19" s="9" t="n"/>
      <c r="F19" s="18" t="n"/>
      <c r="G19" s="9" t="n"/>
      <c r="H19" s="19">
        <f>IF(A19="","",IFERROR(SUMIFS(Registro!$D$6:$D$1000,Registro!$A$6:$A$1000,A19),0))</f>
        <v/>
      </c>
      <c r="I19" s="22">
        <f>IF(OR(F19="",F19=0),"",H19/F19)</f>
        <v/>
      </c>
      <c r="J19" s="10" t="n"/>
      <c r="K19" s="14">
        <f>IF(A19="","",IF(H19&gt;=F19,"OK","Pendiente"))</f>
        <v/>
      </c>
    </row>
    <row r="20">
      <c r="A20" s="17" t="n"/>
      <c r="B20" s="14">
        <f>IF(A20="","",WEEKNUM(A20,21))</f>
        <v/>
      </c>
      <c r="C20" s="14">
        <f>IF(A20="","",YEAR(A20))</f>
        <v/>
      </c>
      <c r="D20" s="6" t="n"/>
      <c r="E20" s="9" t="n"/>
      <c r="F20" s="18" t="n"/>
      <c r="G20" s="9" t="n"/>
      <c r="H20" s="19">
        <f>IF(A20="","",IFERROR(SUMIFS(Registro!$D$6:$D$1000,Registro!$A$6:$A$1000,A20),0))</f>
        <v/>
      </c>
      <c r="I20" s="22">
        <f>IF(OR(F20="",F20=0),"",H20/F20)</f>
        <v/>
      </c>
      <c r="J20" s="10" t="n"/>
      <c r="K20" s="14">
        <f>IF(A20="","",IF(H20&gt;=F20,"OK","Pendiente"))</f>
        <v/>
      </c>
    </row>
    <row r="21">
      <c r="A21" s="17" t="n"/>
      <c r="B21" s="14">
        <f>IF(A21="","",WEEKNUM(A21,21))</f>
        <v/>
      </c>
      <c r="C21" s="14">
        <f>IF(A21="","",YEAR(A21))</f>
        <v/>
      </c>
      <c r="D21" s="6" t="n"/>
      <c r="E21" s="9" t="n"/>
      <c r="F21" s="18" t="n"/>
      <c r="G21" s="9" t="n"/>
      <c r="H21" s="19">
        <f>IF(A21="","",IFERROR(SUMIFS(Registro!$D$6:$D$1000,Registro!$A$6:$A$1000,A21),0))</f>
        <v/>
      </c>
      <c r="I21" s="22">
        <f>IF(OR(F21="",F21=0),"",H21/F21)</f>
        <v/>
      </c>
      <c r="J21" s="10" t="n"/>
      <c r="K21" s="14">
        <f>IF(A21="","",IF(H21&gt;=F21,"OK","Pendiente"))</f>
        <v/>
      </c>
    </row>
    <row r="22">
      <c r="A22" s="17" t="n"/>
      <c r="B22" s="14">
        <f>IF(A22="","",WEEKNUM(A22,21))</f>
        <v/>
      </c>
      <c r="C22" s="14">
        <f>IF(A22="","",YEAR(A22))</f>
        <v/>
      </c>
      <c r="D22" s="6" t="n"/>
      <c r="E22" s="9" t="n"/>
      <c r="F22" s="18" t="n"/>
      <c r="G22" s="9" t="n"/>
      <c r="H22" s="19">
        <f>IF(A22="","",IFERROR(SUMIFS(Registro!$D$6:$D$1000,Registro!$A$6:$A$1000,A22),0))</f>
        <v/>
      </c>
      <c r="I22" s="22">
        <f>IF(OR(F22="",F22=0),"",H22/F22)</f>
        <v/>
      </c>
      <c r="J22" s="10" t="n"/>
      <c r="K22" s="14">
        <f>IF(A22="","",IF(H22&gt;=F22,"OK","Pendiente"))</f>
        <v/>
      </c>
    </row>
    <row r="23">
      <c r="A23" s="17" t="n"/>
      <c r="B23" s="14">
        <f>IF(A23="","",WEEKNUM(A23,21))</f>
        <v/>
      </c>
      <c r="C23" s="14">
        <f>IF(A23="","",YEAR(A23))</f>
        <v/>
      </c>
      <c r="D23" s="6" t="n"/>
      <c r="E23" s="9" t="n"/>
      <c r="F23" s="18" t="n"/>
      <c r="G23" s="9" t="n"/>
      <c r="H23" s="19">
        <f>IF(A23="","",IFERROR(SUMIFS(Registro!$D$6:$D$1000,Registro!$A$6:$A$1000,A23),0))</f>
        <v/>
      </c>
      <c r="I23" s="22">
        <f>IF(OR(F23="",F23=0),"",H23/F23)</f>
        <v/>
      </c>
      <c r="J23" s="10" t="n"/>
      <c r="K23" s="14">
        <f>IF(A23="","",IF(H23&gt;=F23,"OK","Pendiente"))</f>
        <v/>
      </c>
    </row>
    <row r="24">
      <c r="A24" s="17" t="n"/>
      <c r="B24" s="14">
        <f>IF(A24="","",WEEKNUM(A24,21))</f>
        <v/>
      </c>
      <c r="C24" s="14">
        <f>IF(A24="","",YEAR(A24))</f>
        <v/>
      </c>
      <c r="D24" s="6" t="n"/>
      <c r="E24" s="9" t="n"/>
      <c r="F24" s="18" t="n"/>
      <c r="G24" s="9" t="n"/>
      <c r="H24" s="19">
        <f>IF(A24="","",IFERROR(SUMIFS(Registro!$D$6:$D$1000,Registro!$A$6:$A$1000,A24),0))</f>
        <v/>
      </c>
      <c r="I24" s="22">
        <f>IF(OR(F24="",F24=0),"",H24/F24)</f>
        <v/>
      </c>
      <c r="J24" s="10" t="n"/>
      <c r="K24" s="14">
        <f>IF(A24="","",IF(H24&gt;=F24,"OK","Pendiente"))</f>
        <v/>
      </c>
    </row>
    <row r="25">
      <c r="A25" s="17" t="n"/>
      <c r="B25" s="14">
        <f>IF(A25="","",WEEKNUM(A25,21))</f>
        <v/>
      </c>
      <c r="C25" s="14">
        <f>IF(A25="","",YEAR(A25))</f>
        <v/>
      </c>
      <c r="D25" s="6" t="n"/>
      <c r="E25" s="9" t="n"/>
      <c r="F25" s="18" t="n"/>
      <c r="G25" s="9" t="n"/>
      <c r="H25" s="19">
        <f>IF(A25="","",IFERROR(SUMIFS(Registro!$D$6:$D$1000,Registro!$A$6:$A$1000,A25),0))</f>
        <v/>
      </c>
      <c r="I25" s="22">
        <f>IF(OR(F25="",F25=0),"",H25/F25)</f>
        <v/>
      </c>
      <c r="J25" s="10" t="n"/>
      <c r="K25" s="14">
        <f>IF(A25="","",IF(H25&gt;=F25,"OK","Pendiente"))</f>
        <v/>
      </c>
    </row>
    <row r="26">
      <c r="A26" s="17" t="n"/>
      <c r="B26" s="14">
        <f>IF(A26="","",WEEKNUM(A26,21))</f>
        <v/>
      </c>
      <c r="C26" s="14">
        <f>IF(A26="","",YEAR(A26))</f>
        <v/>
      </c>
      <c r="D26" s="6" t="n"/>
      <c r="E26" s="9" t="n"/>
      <c r="F26" s="18" t="n"/>
      <c r="G26" s="9" t="n"/>
      <c r="H26" s="19">
        <f>IF(A26="","",IFERROR(SUMIFS(Registro!$D$6:$D$1000,Registro!$A$6:$A$1000,A26),0))</f>
        <v/>
      </c>
      <c r="I26" s="22">
        <f>IF(OR(F26="",F26=0),"",H26/F26)</f>
        <v/>
      </c>
      <c r="J26" s="10" t="n"/>
      <c r="K26" s="14">
        <f>IF(A26="","",IF(H26&gt;=F26,"OK","Pendiente"))</f>
        <v/>
      </c>
    </row>
    <row r="27">
      <c r="A27" s="17" t="n"/>
      <c r="B27" s="14">
        <f>IF(A27="","",WEEKNUM(A27,21))</f>
        <v/>
      </c>
      <c r="C27" s="14">
        <f>IF(A27="","",YEAR(A27))</f>
        <v/>
      </c>
      <c r="D27" s="6" t="n"/>
      <c r="E27" s="9" t="n"/>
      <c r="F27" s="18" t="n"/>
      <c r="G27" s="9" t="n"/>
      <c r="H27" s="19">
        <f>IF(A27="","",IFERROR(SUMIFS(Registro!$D$6:$D$1000,Registro!$A$6:$A$1000,A27),0))</f>
        <v/>
      </c>
      <c r="I27" s="22">
        <f>IF(OR(F27="",F27=0),"",H27/F27)</f>
        <v/>
      </c>
      <c r="J27" s="10" t="n"/>
      <c r="K27" s="14">
        <f>IF(A27="","",IF(H27&gt;=F27,"OK","Pendiente"))</f>
        <v/>
      </c>
    </row>
    <row r="28">
      <c r="A28" s="17" t="n"/>
      <c r="B28" s="14">
        <f>IF(A28="","",WEEKNUM(A28,21))</f>
        <v/>
      </c>
      <c r="C28" s="14">
        <f>IF(A28="","",YEAR(A28))</f>
        <v/>
      </c>
      <c r="D28" s="6" t="n"/>
      <c r="E28" s="9" t="n"/>
      <c r="F28" s="18" t="n"/>
      <c r="G28" s="9" t="n"/>
      <c r="H28" s="19">
        <f>IF(A28="","",IFERROR(SUMIFS(Registro!$D$6:$D$1000,Registro!$A$6:$A$1000,A28),0))</f>
        <v/>
      </c>
      <c r="I28" s="22">
        <f>IF(OR(F28="",F28=0),"",H28/F28)</f>
        <v/>
      </c>
      <c r="J28" s="10" t="n"/>
      <c r="K28" s="14">
        <f>IF(A28="","",IF(H28&gt;=F28,"OK","Pendiente"))</f>
        <v/>
      </c>
    </row>
    <row r="29">
      <c r="A29" s="17" t="n"/>
      <c r="B29" s="14">
        <f>IF(A29="","",WEEKNUM(A29,21))</f>
        <v/>
      </c>
      <c r="C29" s="14">
        <f>IF(A29="","",YEAR(A29))</f>
        <v/>
      </c>
      <c r="D29" s="6" t="n"/>
      <c r="E29" s="9" t="n"/>
      <c r="F29" s="18" t="n"/>
      <c r="G29" s="9" t="n"/>
      <c r="H29" s="19">
        <f>IF(A29="","",IFERROR(SUMIFS(Registro!$D$6:$D$1000,Registro!$A$6:$A$1000,A29),0))</f>
        <v/>
      </c>
      <c r="I29" s="22">
        <f>IF(OR(F29="",F29=0),"",H29/F29)</f>
        <v/>
      </c>
      <c r="J29" s="10" t="n"/>
      <c r="K29" s="14">
        <f>IF(A29="","",IF(H29&gt;=F29,"OK","Pendiente"))</f>
        <v/>
      </c>
    </row>
    <row r="30">
      <c r="A30" s="17" t="n"/>
      <c r="B30" s="14">
        <f>IF(A30="","",WEEKNUM(A30,21))</f>
        <v/>
      </c>
      <c r="C30" s="14">
        <f>IF(A30="","",YEAR(A30))</f>
        <v/>
      </c>
      <c r="D30" s="6" t="n"/>
      <c r="E30" s="9" t="n"/>
      <c r="F30" s="18" t="n"/>
      <c r="G30" s="9" t="n"/>
      <c r="H30" s="19">
        <f>IF(A30="","",IFERROR(SUMIFS(Registro!$D$6:$D$1000,Registro!$A$6:$A$1000,A30),0))</f>
        <v/>
      </c>
      <c r="I30" s="22">
        <f>IF(OR(F30="",F30=0),"",H30/F30)</f>
        <v/>
      </c>
      <c r="J30" s="10" t="n"/>
      <c r="K30" s="14">
        <f>IF(A30="","",IF(H30&gt;=F30,"OK","Pendiente"))</f>
        <v/>
      </c>
    </row>
    <row r="31">
      <c r="A31" s="17" t="n"/>
      <c r="B31" s="14">
        <f>IF(A31="","",WEEKNUM(A31,21))</f>
        <v/>
      </c>
      <c r="C31" s="14">
        <f>IF(A31="","",YEAR(A31))</f>
        <v/>
      </c>
      <c r="D31" s="6" t="n"/>
      <c r="E31" s="9" t="n"/>
      <c r="F31" s="18" t="n"/>
      <c r="G31" s="9" t="n"/>
      <c r="H31" s="19">
        <f>IF(A31="","",IFERROR(SUMIFS(Registro!$D$6:$D$1000,Registro!$A$6:$A$1000,A31),0))</f>
        <v/>
      </c>
      <c r="I31" s="22">
        <f>IF(OR(F31="",F31=0),"",H31/F31)</f>
        <v/>
      </c>
      <c r="J31" s="10" t="n"/>
      <c r="K31" s="14">
        <f>IF(A31="","",IF(H31&gt;=F31,"OK","Pendiente"))</f>
        <v/>
      </c>
    </row>
    <row r="32">
      <c r="A32" s="17" t="n"/>
      <c r="B32" s="14">
        <f>IF(A32="","",WEEKNUM(A32,21))</f>
        <v/>
      </c>
      <c r="C32" s="14">
        <f>IF(A32="","",YEAR(A32))</f>
        <v/>
      </c>
      <c r="D32" s="6" t="n"/>
      <c r="E32" s="9" t="n"/>
      <c r="F32" s="18" t="n"/>
      <c r="G32" s="9" t="n"/>
      <c r="H32" s="19">
        <f>IF(A32="","",IFERROR(SUMIFS(Registro!$D$6:$D$1000,Registro!$A$6:$A$1000,A32),0))</f>
        <v/>
      </c>
      <c r="I32" s="22">
        <f>IF(OR(F32="",F32=0),"",H32/F32)</f>
        <v/>
      </c>
      <c r="J32" s="10" t="n"/>
      <c r="K32" s="14">
        <f>IF(A32="","",IF(H32&gt;=F32,"OK","Pendiente"))</f>
        <v/>
      </c>
    </row>
    <row r="33">
      <c r="A33" s="17" t="n"/>
      <c r="B33" s="14">
        <f>IF(A33="","",WEEKNUM(A33,21))</f>
        <v/>
      </c>
      <c r="C33" s="14">
        <f>IF(A33="","",YEAR(A33))</f>
        <v/>
      </c>
      <c r="D33" s="6" t="n"/>
      <c r="E33" s="9" t="n"/>
      <c r="F33" s="18" t="n"/>
      <c r="G33" s="9" t="n"/>
      <c r="H33" s="19">
        <f>IF(A33="","",IFERROR(SUMIFS(Registro!$D$6:$D$1000,Registro!$A$6:$A$1000,A33),0))</f>
        <v/>
      </c>
      <c r="I33" s="22">
        <f>IF(OR(F33="",F33=0),"",H33/F33)</f>
        <v/>
      </c>
      <c r="J33" s="10" t="n"/>
      <c r="K33" s="14">
        <f>IF(A33="","",IF(H33&gt;=F33,"OK","Pendiente"))</f>
        <v/>
      </c>
    </row>
    <row r="34">
      <c r="A34" s="17" t="n"/>
      <c r="B34" s="14">
        <f>IF(A34="","",WEEKNUM(A34,21))</f>
        <v/>
      </c>
      <c r="C34" s="14">
        <f>IF(A34="","",YEAR(A34))</f>
        <v/>
      </c>
      <c r="D34" s="6" t="n"/>
      <c r="E34" s="9" t="n"/>
      <c r="F34" s="18" t="n"/>
      <c r="G34" s="9" t="n"/>
      <c r="H34" s="19">
        <f>IF(A34="","",IFERROR(SUMIFS(Registro!$D$6:$D$1000,Registro!$A$6:$A$1000,A34),0))</f>
        <v/>
      </c>
      <c r="I34" s="22">
        <f>IF(OR(F34="",F34=0),"",H34/F34)</f>
        <v/>
      </c>
      <c r="J34" s="10" t="n"/>
      <c r="K34" s="14">
        <f>IF(A34="","",IF(H34&gt;=F34,"OK","Pendiente"))</f>
        <v/>
      </c>
    </row>
    <row r="35">
      <c r="A35" s="17" t="n"/>
      <c r="B35" s="14">
        <f>IF(A35="","",WEEKNUM(A35,21))</f>
        <v/>
      </c>
      <c r="C35" s="14">
        <f>IF(A35="","",YEAR(A35))</f>
        <v/>
      </c>
      <c r="D35" s="6" t="n"/>
      <c r="E35" s="9" t="n"/>
      <c r="F35" s="18" t="n"/>
      <c r="G35" s="9" t="n"/>
      <c r="H35" s="19">
        <f>IF(A35="","",IFERROR(SUMIFS(Registro!$D$6:$D$1000,Registro!$A$6:$A$1000,A35),0))</f>
        <v/>
      </c>
      <c r="I35" s="22">
        <f>IF(OR(F35="",F35=0),"",H35/F35)</f>
        <v/>
      </c>
      <c r="J35" s="10" t="n"/>
      <c r="K35" s="14">
        <f>IF(A35="","",IF(H35&gt;=F35,"OK","Pendiente"))</f>
        <v/>
      </c>
    </row>
    <row r="36">
      <c r="A36" s="17" t="n"/>
      <c r="B36" s="14">
        <f>IF(A36="","",WEEKNUM(A36,21))</f>
        <v/>
      </c>
      <c r="C36" s="14">
        <f>IF(A36="","",YEAR(A36))</f>
        <v/>
      </c>
      <c r="D36" s="6" t="n"/>
      <c r="E36" s="9" t="n"/>
      <c r="F36" s="18" t="n"/>
      <c r="G36" s="9" t="n"/>
      <c r="H36" s="19">
        <f>IF(A36="","",IFERROR(SUMIFS(Registro!$D$6:$D$1000,Registro!$A$6:$A$1000,A36),0))</f>
        <v/>
      </c>
      <c r="I36" s="22">
        <f>IF(OR(F36="",F36=0),"",H36/F36)</f>
        <v/>
      </c>
      <c r="J36" s="10" t="n"/>
      <c r="K36" s="14">
        <f>IF(A36="","",IF(H36&gt;=F36,"OK","Pendiente"))</f>
        <v/>
      </c>
    </row>
    <row r="37">
      <c r="A37" s="17" t="n"/>
      <c r="B37" s="14">
        <f>IF(A37="","",WEEKNUM(A37,21))</f>
        <v/>
      </c>
      <c r="C37" s="14">
        <f>IF(A37="","",YEAR(A37))</f>
        <v/>
      </c>
      <c r="D37" s="6" t="n"/>
      <c r="E37" s="9" t="n"/>
      <c r="F37" s="18" t="n"/>
      <c r="G37" s="9" t="n"/>
      <c r="H37" s="19">
        <f>IF(A37="","",IFERROR(SUMIFS(Registro!$D$6:$D$1000,Registro!$A$6:$A$1000,A37),0))</f>
        <v/>
      </c>
      <c r="I37" s="22">
        <f>IF(OR(F37="",F37=0),"",H37/F37)</f>
        <v/>
      </c>
      <c r="J37" s="10" t="n"/>
      <c r="K37" s="14">
        <f>IF(A37="","",IF(H37&gt;=F37,"OK","Pendiente"))</f>
        <v/>
      </c>
    </row>
    <row r="38">
      <c r="A38" s="17" t="n"/>
      <c r="B38" s="14">
        <f>IF(A38="","",WEEKNUM(A38,21))</f>
        <v/>
      </c>
      <c r="C38" s="14">
        <f>IF(A38="","",YEAR(A38))</f>
        <v/>
      </c>
      <c r="D38" s="6" t="n"/>
      <c r="E38" s="9" t="n"/>
      <c r="F38" s="18" t="n"/>
      <c r="G38" s="9" t="n"/>
      <c r="H38" s="19">
        <f>IF(A38="","",IFERROR(SUMIFS(Registro!$D$6:$D$1000,Registro!$A$6:$A$1000,A38),0))</f>
        <v/>
      </c>
      <c r="I38" s="22">
        <f>IF(OR(F38="",F38=0),"",H38/F38)</f>
        <v/>
      </c>
      <c r="J38" s="10" t="n"/>
      <c r="K38" s="14">
        <f>IF(A38="","",IF(H38&gt;=F38,"OK","Pendiente"))</f>
        <v/>
      </c>
    </row>
    <row r="39">
      <c r="A39" s="17" t="n"/>
      <c r="B39" s="14">
        <f>IF(A39="","",WEEKNUM(A39,21))</f>
        <v/>
      </c>
      <c r="C39" s="14">
        <f>IF(A39="","",YEAR(A39))</f>
        <v/>
      </c>
      <c r="D39" s="6" t="n"/>
      <c r="E39" s="9" t="n"/>
      <c r="F39" s="18" t="n"/>
      <c r="G39" s="9" t="n"/>
      <c r="H39" s="19">
        <f>IF(A39="","",IFERROR(SUMIFS(Registro!$D$6:$D$1000,Registro!$A$6:$A$1000,A39),0))</f>
        <v/>
      </c>
      <c r="I39" s="22">
        <f>IF(OR(F39="",F39=0),"",H39/F39)</f>
        <v/>
      </c>
      <c r="J39" s="10" t="n"/>
      <c r="K39" s="14">
        <f>IF(A39="","",IF(H39&gt;=F39,"OK","Pendiente"))</f>
        <v/>
      </c>
    </row>
    <row r="40">
      <c r="A40" s="17" t="n"/>
      <c r="B40" s="14">
        <f>IF(A40="","",WEEKNUM(A40,21))</f>
        <v/>
      </c>
      <c r="C40" s="14">
        <f>IF(A40="","",YEAR(A40))</f>
        <v/>
      </c>
      <c r="D40" s="6" t="n"/>
      <c r="E40" s="9" t="n"/>
      <c r="F40" s="18" t="n"/>
      <c r="G40" s="9" t="n"/>
      <c r="H40" s="19">
        <f>IF(A40="","",IFERROR(SUMIFS(Registro!$D$6:$D$1000,Registro!$A$6:$A$1000,A40),0))</f>
        <v/>
      </c>
      <c r="I40" s="22">
        <f>IF(OR(F40="",F40=0),"",H40/F40)</f>
        <v/>
      </c>
      <c r="J40" s="10" t="n"/>
      <c r="K40" s="14">
        <f>IF(A40="","",IF(H40&gt;=F40,"OK","Pendiente"))</f>
        <v/>
      </c>
    </row>
    <row r="41">
      <c r="A41" s="17" t="n"/>
      <c r="B41" s="14">
        <f>IF(A41="","",WEEKNUM(A41,21))</f>
        <v/>
      </c>
      <c r="C41" s="14">
        <f>IF(A41="","",YEAR(A41))</f>
        <v/>
      </c>
      <c r="D41" s="6" t="n"/>
      <c r="E41" s="9" t="n"/>
      <c r="F41" s="18" t="n"/>
      <c r="G41" s="9" t="n"/>
      <c r="H41" s="19">
        <f>IF(A41="","",IFERROR(SUMIFS(Registro!$D$6:$D$1000,Registro!$A$6:$A$1000,A41),0))</f>
        <v/>
      </c>
      <c r="I41" s="22">
        <f>IF(OR(F41="",F41=0),"",H41/F41)</f>
        <v/>
      </c>
      <c r="J41" s="10" t="n"/>
      <c r="K41" s="14">
        <f>IF(A41="","",IF(H41&gt;=F41,"OK","Pendiente"))</f>
        <v/>
      </c>
    </row>
    <row r="42">
      <c r="A42" s="17" t="n"/>
      <c r="B42" s="14">
        <f>IF(A42="","",WEEKNUM(A42,21))</f>
        <v/>
      </c>
      <c r="C42" s="14">
        <f>IF(A42="","",YEAR(A42))</f>
        <v/>
      </c>
      <c r="D42" s="6" t="n"/>
      <c r="E42" s="9" t="n"/>
      <c r="F42" s="18" t="n"/>
      <c r="G42" s="9" t="n"/>
      <c r="H42" s="19">
        <f>IF(A42="","",IFERROR(SUMIFS(Registro!$D$6:$D$1000,Registro!$A$6:$A$1000,A42),0))</f>
        <v/>
      </c>
      <c r="I42" s="22">
        <f>IF(OR(F42="",F42=0),"",H42/F42)</f>
        <v/>
      </c>
      <c r="J42" s="10" t="n"/>
      <c r="K42" s="14">
        <f>IF(A42="","",IF(H42&gt;=F42,"OK","Pendiente"))</f>
        <v/>
      </c>
    </row>
    <row r="43">
      <c r="A43" s="17" t="n"/>
      <c r="B43" s="14">
        <f>IF(A43="","",WEEKNUM(A43,21))</f>
        <v/>
      </c>
      <c r="C43" s="14">
        <f>IF(A43="","",YEAR(A43))</f>
        <v/>
      </c>
      <c r="D43" s="6" t="n"/>
      <c r="E43" s="9" t="n"/>
      <c r="F43" s="18" t="n"/>
      <c r="G43" s="9" t="n"/>
      <c r="H43" s="19">
        <f>IF(A43="","",IFERROR(SUMIFS(Registro!$D$6:$D$1000,Registro!$A$6:$A$1000,A43),0))</f>
        <v/>
      </c>
      <c r="I43" s="22">
        <f>IF(OR(F43="",F43=0),"",H43/F43)</f>
        <v/>
      </c>
      <c r="J43" s="10" t="n"/>
      <c r="K43" s="14">
        <f>IF(A43="","",IF(H43&gt;=F43,"OK","Pendiente"))</f>
        <v/>
      </c>
    </row>
    <row r="44">
      <c r="A44" s="17" t="n"/>
      <c r="B44" s="14">
        <f>IF(A44="","",WEEKNUM(A44,21))</f>
        <v/>
      </c>
      <c r="C44" s="14">
        <f>IF(A44="","",YEAR(A44))</f>
        <v/>
      </c>
      <c r="D44" s="6" t="n"/>
      <c r="E44" s="9" t="n"/>
      <c r="F44" s="18" t="n"/>
      <c r="G44" s="9" t="n"/>
      <c r="H44" s="19">
        <f>IF(A44="","",IFERROR(SUMIFS(Registro!$D$6:$D$1000,Registro!$A$6:$A$1000,A44),0))</f>
        <v/>
      </c>
      <c r="I44" s="22">
        <f>IF(OR(F44="",F44=0),"",H44/F44)</f>
        <v/>
      </c>
      <c r="J44" s="10" t="n"/>
      <c r="K44" s="14">
        <f>IF(A44="","",IF(H44&gt;=F44,"OK","Pendiente"))</f>
        <v/>
      </c>
    </row>
    <row r="45">
      <c r="A45" s="17" t="n"/>
      <c r="B45" s="14">
        <f>IF(A45="","",WEEKNUM(A45,21))</f>
        <v/>
      </c>
      <c r="C45" s="14">
        <f>IF(A45="","",YEAR(A45))</f>
        <v/>
      </c>
      <c r="D45" s="6" t="n"/>
      <c r="E45" s="9" t="n"/>
      <c r="F45" s="18" t="n"/>
      <c r="G45" s="9" t="n"/>
      <c r="H45" s="19">
        <f>IF(A45="","",IFERROR(SUMIFS(Registro!$D$6:$D$1000,Registro!$A$6:$A$1000,A45),0))</f>
        <v/>
      </c>
      <c r="I45" s="22">
        <f>IF(OR(F45="",F45=0),"",H45/F45)</f>
        <v/>
      </c>
      <c r="J45" s="10" t="n"/>
      <c r="K45" s="14">
        <f>IF(A45="","",IF(H45&gt;=F45,"OK","Pendiente"))</f>
        <v/>
      </c>
    </row>
    <row r="46">
      <c r="A46" s="17" t="n"/>
      <c r="B46" s="14">
        <f>IF(A46="","",WEEKNUM(A46,21))</f>
        <v/>
      </c>
      <c r="C46" s="14">
        <f>IF(A46="","",YEAR(A46))</f>
        <v/>
      </c>
      <c r="D46" s="6" t="n"/>
      <c r="E46" s="9" t="n"/>
      <c r="F46" s="18" t="n"/>
      <c r="G46" s="9" t="n"/>
      <c r="H46" s="19">
        <f>IF(A46="","",IFERROR(SUMIFS(Registro!$D$6:$D$1000,Registro!$A$6:$A$1000,A46),0))</f>
        <v/>
      </c>
      <c r="I46" s="22">
        <f>IF(OR(F46="",F46=0),"",H46/F46)</f>
        <v/>
      </c>
      <c r="J46" s="10" t="n"/>
      <c r="K46" s="14">
        <f>IF(A46="","",IF(H46&gt;=F46,"OK","Pendiente"))</f>
        <v/>
      </c>
    </row>
    <row r="47">
      <c r="A47" s="17" t="n"/>
      <c r="B47" s="14">
        <f>IF(A47="","",WEEKNUM(A47,21))</f>
        <v/>
      </c>
      <c r="C47" s="14">
        <f>IF(A47="","",YEAR(A47))</f>
        <v/>
      </c>
      <c r="D47" s="6" t="n"/>
      <c r="E47" s="9" t="n"/>
      <c r="F47" s="18" t="n"/>
      <c r="G47" s="9" t="n"/>
      <c r="H47" s="19">
        <f>IF(A47="","",IFERROR(SUMIFS(Registro!$D$6:$D$1000,Registro!$A$6:$A$1000,A47),0))</f>
        <v/>
      </c>
      <c r="I47" s="22">
        <f>IF(OR(F47="",F47=0),"",H47/F47)</f>
        <v/>
      </c>
      <c r="J47" s="10" t="n"/>
      <c r="K47" s="14">
        <f>IF(A47="","",IF(H47&gt;=F47,"OK","Pendiente"))</f>
        <v/>
      </c>
    </row>
    <row r="48">
      <c r="A48" s="17" t="n"/>
      <c r="B48" s="14">
        <f>IF(A48="","",WEEKNUM(A48,21))</f>
        <v/>
      </c>
      <c r="C48" s="14">
        <f>IF(A48="","",YEAR(A48))</f>
        <v/>
      </c>
      <c r="D48" s="6" t="n"/>
      <c r="E48" s="9" t="n"/>
      <c r="F48" s="18" t="n"/>
      <c r="G48" s="9" t="n"/>
      <c r="H48" s="19">
        <f>IF(A48="","",IFERROR(SUMIFS(Registro!$D$6:$D$1000,Registro!$A$6:$A$1000,A48),0))</f>
        <v/>
      </c>
      <c r="I48" s="22">
        <f>IF(OR(F48="",F48=0),"",H48/F48)</f>
        <v/>
      </c>
      <c r="J48" s="10" t="n"/>
      <c r="K48" s="14">
        <f>IF(A48="","",IF(H48&gt;=F48,"OK","Pendiente"))</f>
        <v/>
      </c>
    </row>
    <row r="49">
      <c r="A49" s="17" t="n"/>
      <c r="B49" s="14">
        <f>IF(A49="","",WEEKNUM(A49,21))</f>
        <v/>
      </c>
      <c r="C49" s="14">
        <f>IF(A49="","",YEAR(A49))</f>
        <v/>
      </c>
      <c r="D49" s="6" t="n"/>
      <c r="E49" s="9" t="n"/>
      <c r="F49" s="18" t="n"/>
      <c r="G49" s="9" t="n"/>
      <c r="H49" s="19">
        <f>IF(A49="","",IFERROR(SUMIFS(Registro!$D$6:$D$1000,Registro!$A$6:$A$1000,A49),0))</f>
        <v/>
      </c>
      <c r="I49" s="22">
        <f>IF(OR(F49="",F49=0),"",H49/F49)</f>
        <v/>
      </c>
      <c r="J49" s="10" t="n"/>
      <c r="K49" s="14">
        <f>IF(A49="","",IF(H49&gt;=F49,"OK","Pendiente"))</f>
        <v/>
      </c>
    </row>
    <row r="50">
      <c r="A50" s="17" t="n"/>
      <c r="B50" s="14">
        <f>IF(A50="","",WEEKNUM(A50,21))</f>
        <v/>
      </c>
      <c r="C50" s="14">
        <f>IF(A50="","",YEAR(A50))</f>
        <v/>
      </c>
      <c r="D50" s="6" t="n"/>
      <c r="E50" s="9" t="n"/>
      <c r="F50" s="18" t="n"/>
      <c r="G50" s="9" t="n"/>
      <c r="H50" s="19">
        <f>IF(A50="","",IFERROR(SUMIFS(Registro!$D$6:$D$1000,Registro!$A$6:$A$1000,A50),0))</f>
        <v/>
      </c>
      <c r="I50" s="22">
        <f>IF(OR(F50="",F50=0),"",H50/F50)</f>
        <v/>
      </c>
      <c r="J50" s="10" t="n"/>
      <c r="K50" s="14">
        <f>IF(A50="","",IF(H50&gt;=F50,"OK","Pendiente"))</f>
        <v/>
      </c>
    </row>
    <row r="51">
      <c r="A51" s="17" t="n"/>
      <c r="B51" s="14">
        <f>IF(A51="","",WEEKNUM(A51,21))</f>
        <v/>
      </c>
      <c r="C51" s="14">
        <f>IF(A51="","",YEAR(A51))</f>
        <v/>
      </c>
      <c r="D51" s="6" t="n"/>
      <c r="E51" s="9" t="n"/>
      <c r="F51" s="18" t="n"/>
      <c r="G51" s="9" t="n"/>
      <c r="H51" s="19">
        <f>IF(A51="","",IFERROR(SUMIFS(Registro!$D$6:$D$1000,Registro!$A$6:$A$1000,A51),0))</f>
        <v/>
      </c>
      <c r="I51" s="22">
        <f>IF(OR(F51="",F51=0),"",H51/F51)</f>
        <v/>
      </c>
      <c r="J51" s="10" t="n"/>
      <c r="K51" s="14">
        <f>IF(A51="","",IF(H51&gt;=F51,"OK","Pendiente"))</f>
        <v/>
      </c>
    </row>
    <row r="52">
      <c r="A52" s="17" t="n"/>
      <c r="B52" s="14">
        <f>IF(A52="","",WEEKNUM(A52,21))</f>
        <v/>
      </c>
      <c r="C52" s="14">
        <f>IF(A52="","",YEAR(A52))</f>
        <v/>
      </c>
      <c r="D52" s="6" t="n"/>
      <c r="E52" s="9" t="n"/>
      <c r="F52" s="18" t="n"/>
      <c r="G52" s="9" t="n"/>
      <c r="H52" s="19">
        <f>IF(A52="","",IFERROR(SUMIFS(Registro!$D$6:$D$1000,Registro!$A$6:$A$1000,A52),0))</f>
        <v/>
      </c>
      <c r="I52" s="22">
        <f>IF(OR(F52="",F52=0),"",H52/F52)</f>
        <v/>
      </c>
      <c r="J52" s="10" t="n"/>
      <c r="K52" s="14">
        <f>IF(A52="","",IF(H52&gt;=F52,"OK","Pendiente"))</f>
        <v/>
      </c>
    </row>
    <row r="53">
      <c r="A53" s="17" t="n"/>
      <c r="B53" s="14">
        <f>IF(A53="","",WEEKNUM(A53,21))</f>
        <v/>
      </c>
      <c r="C53" s="14">
        <f>IF(A53="","",YEAR(A53))</f>
        <v/>
      </c>
      <c r="D53" s="6" t="n"/>
      <c r="E53" s="9" t="n"/>
      <c r="F53" s="18" t="n"/>
      <c r="G53" s="9" t="n"/>
      <c r="H53" s="19">
        <f>IF(A53="","",IFERROR(SUMIFS(Registro!$D$6:$D$1000,Registro!$A$6:$A$1000,A53),0))</f>
        <v/>
      </c>
      <c r="I53" s="22">
        <f>IF(OR(F53="",F53=0),"",H53/F53)</f>
        <v/>
      </c>
      <c r="J53" s="10" t="n"/>
      <c r="K53" s="14">
        <f>IF(A53="","",IF(H53&gt;=F53,"OK","Pendiente"))</f>
        <v/>
      </c>
    </row>
    <row r="54">
      <c r="A54" s="17" t="n"/>
      <c r="B54" s="14">
        <f>IF(A54="","",WEEKNUM(A54,21))</f>
        <v/>
      </c>
      <c r="C54" s="14">
        <f>IF(A54="","",YEAR(A54))</f>
        <v/>
      </c>
      <c r="D54" s="6" t="n"/>
      <c r="E54" s="9" t="n"/>
      <c r="F54" s="18" t="n"/>
      <c r="G54" s="9" t="n"/>
      <c r="H54" s="19">
        <f>IF(A54="","",IFERROR(SUMIFS(Registro!$D$6:$D$1000,Registro!$A$6:$A$1000,A54),0))</f>
        <v/>
      </c>
      <c r="I54" s="22">
        <f>IF(OR(F54="",F54=0),"",H54/F54)</f>
        <v/>
      </c>
      <c r="J54" s="10" t="n"/>
      <c r="K54" s="14">
        <f>IF(A54="","",IF(H54&gt;=F54,"OK","Pendiente"))</f>
        <v/>
      </c>
    </row>
    <row r="55">
      <c r="A55" s="17" t="n"/>
      <c r="B55" s="14">
        <f>IF(A55="","",WEEKNUM(A55,21))</f>
        <v/>
      </c>
      <c r="C55" s="14">
        <f>IF(A55="","",YEAR(A55))</f>
        <v/>
      </c>
      <c r="D55" s="6" t="n"/>
      <c r="E55" s="9" t="n"/>
      <c r="F55" s="18" t="n"/>
      <c r="G55" s="9" t="n"/>
      <c r="H55" s="19">
        <f>IF(A55="","",IFERROR(SUMIFS(Registro!$D$6:$D$1000,Registro!$A$6:$A$1000,A55),0))</f>
        <v/>
      </c>
      <c r="I55" s="22">
        <f>IF(OR(F55="",F55=0),"",H55/F55)</f>
        <v/>
      </c>
      <c r="J55" s="10" t="n"/>
      <c r="K55" s="14">
        <f>IF(A55="","",IF(H55&gt;=F55,"OK","Pendiente"))</f>
        <v/>
      </c>
    </row>
    <row r="56">
      <c r="A56" s="17" t="n"/>
      <c r="B56" s="14">
        <f>IF(A56="","",WEEKNUM(A56,21))</f>
        <v/>
      </c>
      <c r="C56" s="14">
        <f>IF(A56="","",YEAR(A56))</f>
        <v/>
      </c>
      <c r="D56" s="6" t="n"/>
      <c r="E56" s="9" t="n"/>
      <c r="F56" s="18" t="n"/>
      <c r="G56" s="9" t="n"/>
      <c r="H56" s="19">
        <f>IF(A56="","",IFERROR(SUMIFS(Registro!$D$6:$D$1000,Registro!$A$6:$A$1000,A56),0))</f>
        <v/>
      </c>
      <c r="I56" s="22">
        <f>IF(OR(F56="",F56=0),"",H56/F56)</f>
        <v/>
      </c>
      <c r="J56" s="10" t="n"/>
      <c r="K56" s="14">
        <f>IF(A56="","",IF(H56&gt;=F56,"OK","Pendiente"))</f>
        <v/>
      </c>
    </row>
    <row r="57">
      <c r="A57" s="17" t="n"/>
      <c r="B57" s="14">
        <f>IF(A57="","",WEEKNUM(A57,21))</f>
        <v/>
      </c>
      <c r="C57" s="14">
        <f>IF(A57="","",YEAR(A57))</f>
        <v/>
      </c>
      <c r="D57" s="6" t="n"/>
      <c r="E57" s="9" t="n"/>
      <c r="F57" s="18" t="n"/>
      <c r="G57" s="9" t="n"/>
      <c r="H57" s="19">
        <f>IF(A57="","",IFERROR(SUMIFS(Registro!$D$6:$D$1000,Registro!$A$6:$A$1000,A57),0))</f>
        <v/>
      </c>
      <c r="I57" s="22">
        <f>IF(OR(F57="",F57=0),"",H57/F57)</f>
        <v/>
      </c>
      <c r="J57" s="10" t="n"/>
      <c r="K57" s="14">
        <f>IF(A57="","",IF(H57&gt;=F57,"OK","Pendiente"))</f>
        <v/>
      </c>
    </row>
    <row r="58">
      <c r="A58" s="17" t="n"/>
      <c r="B58" s="14">
        <f>IF(A58="","",WEEKNUM(A58,21))</f>
        <v/>
      </c>
      <c r="C58" s="14">
        <f>IF(A58="","",YEAR(A58))</f>
        <v/>
      </c>
      <c r="D58" s="6" t="n"/>
      <c r="E58" s="9" t="n"/>
      <c r="F58" s="18" t="n"/>
      <c r="G58" s="9" t="n"/>
      <c r="H58" s="19">
        <f>IF(A58="","",IFERROR(SUMIFS(Registro!$D$6:$D$1000,Registro!$A$6:$A$1000,A58),0))</f>
        <v/>
      </c>
      <c r="I58" s="22">
        <f>IF(OR(F58="",F58=0),"",H58/F58)</f>
        <v/>
      </c>
      <c r="J58" s="10" t="n"/>
      <c r="K58" s="14">
        <f>IF(A58="","",IF(H58&gt;=F58,"OK","Pendiente"))</f>
        <v/>
      </c>
    </row>
    <row r="59">
      <c r="A59" s="17" t="n"/>
      <c r="B59" s="14">
        <f>IF(A59="","",WEEKNUM(A59,21))</f>
        <v/>
      </c>
      <c r="C59" s="14">
        <f>IF(A59="","",YEAR(A59))</f>
        <v/>
      </c>
      <c r="D59" s="6" t="n"/>
      <c r="E59" s="9" t="n"/>
      <c r="F59" s="18" t="n"/>
      <c r="G59" s="9" t="n"/>
      <c r="H59" s="19">
        <f>IF(A59="","",IFERROR(SUMIFS(Registro!$D$6:$D$1000,Registro!$A$6:$A$1000,A59),0))</f>
        <v/>
      </c>
      <c r="I59" s="22">
        <f>IF(OR(F59="",F59=0),"",H59/F59)</f>
        <v/>
      </c>
      <c r="J59" s="10" t="n"/>
      <c r="K59" s="14">
        <f>IF(A59="","",IF(H59&gt;=F59,"OK","Pendiente"))</f>
        <v/>
      </c>
    </row>
    <row r="60">
      <c r="A60" s="17" t="n"/>
      <c r="B60" s="14">
        <f>IF(A60="","",WEEKNUM(A60,21))</f>
        <v/>
      </c>
      <c r="C60" s="14">
        <f>IF(A60="","",YEAR(A60))</f>
        <v/>
      </c>
      <c r="D60" s="6" t="n"/>
      <c r="E60" s="9" t="n"/>
      <c r="F60" s="18" t="n"/>
      <c r="G60" s="9" t="n"/>
      <c r="H60" s="19">
        <f>IF(A60="","",IFERROR(SUMIFS(Registro!$D$6:$D$1000,Registro!$A$6:$A$1000,A60),0))</f>
        <v/>
      </c>
      <c r="I60" s="22">
        <f>IF(OR(F60="",F60=0),"",H60/F60)</f>
        <v/>
      </c>
      <c r="J60" s="10" t="n"/>
      <c r="K60" s="14">
        <f>IF(A60="","",IF(H60&gt;=F60,"OK","Pendiente"))</f>
        <v/>
      </c>
    </row>
    <row r="61">
      <c r="A61" s="17" t="n"/>
      <c r="B61" s="14">
        <f>IF(A61="","",WEEKNUM(A61,21))</f>
        <v/>
      </c>
      <c r="C61" s="14">
        <f>IF(A61="","",YEAR(A61))</f>
        <v/>
      </c>
      <c r="D61" s="6" t="n"/>
      <c r="E61" s="9" t="n"/>
      <c r="F61" s="18" t="n"/>
      <c r="G61" s="9" t="n"/>
      <c r="H61" s="19">
        <f>IF(A61="","",IFERROR(SUMIFS(Registro!$D$6:$D$1000,Registro!$A$6:$A$1000,A61),0))</f>
        <v/>
      </c>
      <c r="I61" s="22">
        <f>IF(OR(F61="",F61=0),"",H61/F61)</f>
        <v/>
      </c>
      <c r="J61" s="10" t="n"/>
      <c r="K61" s="14">
        <f>IF(A61="","",IF(H61&gt;=F61,"OK","Pendiente"))</f>
        <v/>
      </c>
    </row>
    <row r="62">
      <c r="A62" s="17" t="n"/>
      <c r="B62" s="14">
        <f>IF(A62="","",WEEKNUM(A62,21))</f>
        <v/>
      </c>
      <c r="C62" s="14">
        <f>IF(A62="","",YEAR(A62))</f>
        <v/>
      </c>
      <c r="D62" s="6" t="n"/>
      <c r="E62" s="9" t="n"/>
      <c r="F62" s="18" t="n"/>
      <c r="G62" s="9" t="n"/>
      <c r="H62" s="19">
        <f>IF(A62="","",IFERROR(SUMIFS(Registro!$D$6:$D$1000,Registro!$A$6:$A$1000,A62),0))</f>
        <v/>
      </c>
      <c r="I62" s="22">
        <f>IF(OR(F62="",F62=0),"",H62/F62)</f>
        <v/>
      </c>
      <c r="J62" s="10" t="n"/>
      <c r="K62" s="14">
        <f>IF(A62="","",IF(H62&gt;=F62,"OK","Pendiente"))</f>
        <v/>
      </c>
    </row>
    <row r="63">
      <c r="A63" s="17" t="n"/>
      <c r="B63" s="14">
        <f>IF(A63="","",WEEKNUM(A63,21))</f>
        <v/>
      </c>
      <c r="C63" s="14">
        <f>IF(A63="","",YEAR(A63))</f>
        <v/>
      </c>
      <c r="D63" s="6" t="n"/>
      <c r="E63" s="9" t="n"/>
      <c r="F63" s="18" t="n"/>
      <c r="G63" s="9" t="n"/>
      <c r="H63" s="19">
        <f>IF(A63="","",IFERROR(SUMIFS(Registro!$D$6:$D$1000,Registro!$A$6:$A$1000,A63),0))</f>
        <v/>
      </c>
      <c r="I63" s="22">
        <f>IF(OR(F63="",F63=0),"",H63/F63)</f>
        <v/>
      </c>
      <c r="J63" s="10" t="n"/>
      <c r="K63" s="14">
        <f>IF(A63="","",IF(H63&gt;=F63,"OK","Pendiente"))</f>
        <v/>
      </c>
    </row>
    <row r="64">
      <c r="A64" s="17" t="n"/>
      <c r="B64" s="14">
        <f>IF(A64="","",WEEKNUM(A64,21))</f>
        <v/>
      </c>
      <c r="C64" s="14">
        <f>IF(A64="","",YEAR(A64))</f>
        <v/>
      </c>
      <c r="D64" s="6" t="n"/>
      <c r="E64" s="9" t="n"/>
      <c r="F64" s="18" t="n"/>
      <c r="G64" s="9" t="n"/>
      <c r="H64" s="19">
        <f>IF(A64="","",IFERROR(SUMIFS(Registro!$D$6:$D$1000,Registro!$A$6:$A$1000,A64),0))</f>
        <v/>
      </c>
      <c r="I64" s="22">
        <f>IF(OR(F64="",F64=0),"",H64/F64)</f>
        <v/>
      </c>
      <c r="J64" s="10" t="n"/>
      <c r="K64" s="14">
        <f>IF(A64="","",IF(H64&gt;=F64,"OK","Pendiente"))</f>
        <v/>
      </c>
    </row>
    <row r="65">
      <c r="A65" s="17" t="n"/>
      <c r="B65" s="14">
        <f>IF(A65="","",WEEKNUM(A65,21))</f>
        <v/>
      </c>
      <c r="C65" s="14">
        <f>IF(A65="","",YEAR(A65))</f>
        <v/>
      </c>
      <c r="D65" s="6" t="n"/>
      <c r="E65" s="9" t="n"/>
      <c r="F65" s="18" t="n"/>
      <c r="G65" s="9" t="n"/>
      <c r="H65" s="19">
        <f>IF(A65="","",IFERROR(SUMIFS(Registro!$D$6:$D$1000,Registro!$A$6:$A$1000,A65),0))</f>
        <v/>
      </c>
      <c r="I65" s="22">
        <f>IF(OR(F65="",F65=0),"",H65/F65)</f>
        <v/>
      </c>
      <c r="J65" s="10" t="n"/>
      <c r="K65" s="14">
        <f>IF(A65="","",IF(H65&gt;=F65,"OK","Pendiente"))</f>
        <v/>
      </c>
    </row>
    <row r="66">
      <c r="A66" s="17" t="n"/>
      <c r="B66" s="14">
        <f>IF(A66="","",WEEKNUM(A66,21))</f>
        <v/>
      </c>
      <c r="C66" s="14">
        <f>IF(A66="","",YEAR(A66))</f>
        <v/>
      </c>
      <c r="D66" s="6" t="n"/>
      <c r="E66" s="9" t="n"/>
      <c r="F66" s="18" t="n"/>
      <c r="G66" s="9" t="n"/>
      <c r="H66" s="19">
        <f>IF(A66="","",IFERROR(SUMIFS(Registro!$D$6:$D$1000,Registro!$A$6:$A$1000,A66),0))</f>
        <v/>
      </c>
      <c r="I66" s="22">
        <f>IF(OR(F66="",F66=0),"",H66/F66)</f>
        <v/>
      </c>
      <c r="J66" s="10" t="n"/>
      <c r="K66" s="14">
        <f>IF(A66="","",IF(H66&gt;=F66,"OK","Pendiente"))</f>
        <v/>
      </c>
    </row>
    <row r="67">
      <c r="A67" s="17" t="n"/>
      <c r="B67" s="14">
        <f>IF(A67="","",WEEKNUM(A67,21))</f>
        <v/>
      </c>
      <c r="C67" s="14">
        <f>IF(A67="","",YEAR(A67))</f>
        <v/>
      </c>
      <c r="D67" s="6" t="n"/>
      <c r="E67" s="9" t="n"/>
      <c r="F67" s="18" t="n"/>
      <c r="G67" s="9" t="n"/>
      <c r="H67" s="19">
        <f>IF(A67="","",IFERROR(SUMIFS(Registro!$D$6:$D$1000,Registro!$A$6:$A$1000,A67),0))</f>
        <v/>
      </c>
      <c r="I67" s="22">
        <f>IF(OR(F67="",F67=0),"",H67/F67)</f>
        <v/>
      </c>
      <c r="J67" s="10" t="n"/>
      <c r="K67" s="14">
        <f>IF(A67="","",IF(H67&gt;=F67,"OK","Pendiente"))</f>
        <v/>
      </c>
    </row>
    <row r="68">
      <c r="A68" s="17" t="n"/>
      <c r="B68" s="14">
        <f>IF(A68="","",WEEKNUM(A68,21))</f>
        <v/>
      </c>
      <c r="C68" s="14">
        <f>IF(A68="","",YEAR(A68))</f>
        <v/>
      </c>
      <c r="D68" s="6" t="n"/>
      <c r="E68" s="9" t="n"/>
      <c r="F68" s="18" t="n"/>
      <c r="G68" s="9" t="n"/>
      <c r="H68" s="19">
        <f>IF(A68="","",IFERROR(SUMIFS(Registro!$D$6:$D$1000,Registro!$A$6:$A$1000,A68),0))</f>
        <v/>
      </c>
      <c r="I68" s="22">
        <f>IF(OR(F68="",F68=0),"",H68/F68)</f>
        <v/>
      </c>
      <c r="J68" s="10" t="n"/>
      <c r="K68" s="14">
        <f>IF(A68="","",IF(H68&gt;=F68,"OK","Pendiente"))</f>
        <v/>
      </c>
    </row>
    <row r="69">
      <c r="A69" s="17" t="n"/>
      <c r="B69" s="14">
        <f>IF(A69="","",WEEKNUM(A69,21))</f>
        <v/>
      </c>
      <c r="C69" s="14">
        <f>IF(A69="","",YEAR(A69))</f>
        <v/>
      </c>
      <c r="D69" s="6" t="n"/>
      <c r="E69" s="9" t="n"/>
      <c r="F69" s="18" t="n"/>
      <c r="G69" s="9" t="n"/>
      <c r="H69" s="19">
        <f>IF(A69="","",IFERROR(SUMIFS(Registro!$D$6:$D$1000,Registro!$A$6:$A$1000,A69),0))</f>
        <v/>
      </c>
      <c r="I69" s="22">
        <f>IF(OR(F69="",F69=0),"",H69/F69)</f>
        <v/>
      </c>
      <c r="J69" s="10" t="n"/>
      <c r="K69" s="14">
        <f>IF(A69="","",IF(H69&gt;=F69,"OK","Pendiente"))</f>
        <v/>
      </c>
    </row>
    <row r="70">
      <c r="A70" s="17" t="n"/>
      <c r="B70" s="14">
        <f>IF(A70="","",WEEKNUM(A70,21))</f>
        <v/>
      </c>
      <c r="C70" s="14">
        <f>IF(A70="","",YEAR(A70))</f>
        <v/>
      </c>
      <c r="D70" s="6" t="n"/>
      <c r="E70" s="9" t="n"/>
      <c r="F70" s="18" t="n"/>
      <c r="G70" s="9" t="n"/>
      <c r="H70" s="19">
        <f>IF(A70="","",IFERROR(SUMIFS(Registro!$D$6:$D$1000,Registro!$A$6:$A$1000,A70),0))</f>
        <v/>
      </c>
      <c r="I70" s="22">
        <f>IF(OR(F70="",F70=0),"",H70/F70)</f>
        <v/>
      </c>
      <c r="J70" s="10" t="n"/>
      <c r="K70" s="14">
        <f>IF(A70="","",IF(H70&gt;=F70,"OK","Pendiente"))</f>
        <v/>
      </c>
    </row>
    <row r="71">
      <c r="A71" s="17" t="n"/>
      <c r="B71" s="14">
        <f>IF(A71="","",WEEKNUM(A71,21))</f>
        <v/>
      </c>
      <c r="C71" s="14">
        <f>IF(A71="","",YEAR(A71))</f>
        <v/>
      </c>
      <c r="D71" s="6" t="n"/>
      <c r="E71" s="9" t="n"/>
      <c r="F71" s="18" t="n"/>
      <c r="G71" s="9" t="n"/>
      <c r="H71" s="19">
        <f>IF(A71="","",IFERROR(SUMIFS(Registro!$D$6:$D$1000,Registro!$A$6:$A$1000,A71),0))</f>
        <v/>
      </c>
      <c r="I71" s="22">
        <f>IF(OR(F71="",F71=0),"",H71/F71)</f>
        <v/>
      </c>
      <c r="J71" s="10" t="n"/>
      <c r="K71" s="14">
        <f>IF(A71="","",IF(H71&gt;=F71,"OK","Pendiente"))</f>
        <v/>
      </c>
    </row>
    <row r="72">
      <c r="A72" s="17" t="n"/>
      <c r="B72" s="14">
        <f>IF(A72="","",WEEKNUM(A72,21))</f>
        <v/>
      </c>
      <c r="C72" s="14">
        <f>IF(A72="","",YEAR(A72))</f>
        <v/>
      </c>
      <c r="D72" s="6" t="n"/>
      <c r="E72" s="9" t="n"/>
      <c r="F72" s="18" t="n"/>
      <c r="G72" s="9" t="n"/>
      <c r="H72" s="19">
        <f>IF(A72="","",IFERROR(SUMIFS(Registro!$D$6:$D$1000,Registro!$A$6:$A$1000,A72),0))</f>
        <v/>
      </c>
      <c r="I72" s="22">
        <f>IF(OR(F72="",F72=0),"",H72/F72)</f>
        <v/>
      </c>
      <c r="J72" s="10" t="n"/>
      <c r="K72" s="14">
        <f>IF(A72="","",IF(H72&gt;=F72,"OK","Pendiente"))</f>
        <v/>
      </c>
    </row>
    <row r="73">
      <c r="A73" s="17" t="n"/>
      <c r="B73" s="14">
        <f>IF(A73="","",WEEKNUM(A73,21))</f>
        <v/>
      </c>
      <c r="C73" s="14">
        <f>IF(A73="","",YEAR(A73))</f>
        <v/>
      </c>
      <c r="D73" s="6" t="n"/>
      <c r="E73" s="9" t="n"/>
      <c r="F73" s="18" t="n"/>
      <c r="G73" s="9" t="n"/>
      <c r="H73" s="19">
        <f>IF(A73="","",IFERROR(SUMIFS(Registro!$D$6:$D$1000,Registro!$A$6:$A$1000,A73),0))</f>
        <v/>
      </c>
      <c r="I73" s="22">
        <f>IF(OR(F73="",F73=0),"",H73/F73)</f>
        <v/>
      </c>
      <c r="J73" s="10" t="n"/>
      <c r="K73" s="14">
        <f>IF(A73="","",IF(H73&gt;=F73,"OK","Pendiente"))</f>
        <v/>
      </c>
    </row>
    <row r="74">
      <c r="A74" s="17" t="n"/>
      <c r="B74" s="14">
        <f>IF(A74="","",WEEKNUM(A74,21))</f>
        <v/>
      </c>
      <c r="C74" s="14">
        <f>IF(A74="","",YEAR(A74))</f>
        <v/>
      </c>
      <c r="D74" s="6" t="n"/>
      <c r="E74" s="9" t="n"/>
      <c r="F74" s="18" t="n"/>
      <c r="G74" s="9" t="n"/>
      <c r="H74" s="19">
        <f>IF(A74="","",IFERROR(SUMIFS(Registro!$D$6:$D$1000,Registro!$A$6:$A$1000,A74),0))</f>
        <v/>
      </c>
      <c r="I74" s="22">
        <f>IF(OR(F74="",F74=0),"",H74/F74)</f>
        <v/>
      </c>
      <c r="J74" s="10" t="n"/>
      <c r="K74" s="14">
        <f>IF(A74="","",IF(H74&gt;=F74,"OK","Pendiente"))</f>
        <v/>
      </c>
    </row>
    <row r="75">
      <c r="A75" s="17" t="n"/>
      <c r="B75" s="14">
        <f>IF(A75="","",WEEKNUM(A75,21))</f>
        <v/>
      </c>
      <c r="C75" s="14">
        <f>IF(A75="","",YEAR(A75))</f>
        <v/>
      </c>
      <c r="D75" s="6" t="n"/>
      <c r="E75" s="9" t="n"/>
      <c r="F75" s="18" t="n"/>
      <c r="G75" s="9" t="n"/>
      <c r="H75" s="19">
        <f>IF(A75="","",IFERROR(SUMIFS(Registro!$D$6:$D$1000,Registro!$A$6:$A$1000,A75),0))</f>
        <v/>
      </c>
      <c r="I75" s="22">
        <f>IF(OR(F75="",F75=0),"",H75/F75)</f>
        <v/>
      </c>
      <c r="J75" s="10" t="n"/>
      <c r="K75" s="14">
        <f>IF(A75="","",IF(H75&gt;=F75,"OK","Pendiente"))</f>
        <v/>
      </c>
    </row>
    <row r="76">
      <c r="A76" s="17" t="n"/>
      <c r="B76" s="14">
        <f>IF(A76="","",WEEKNUM(A76,21))</f>
        <v/>
      </c>
      <c r="C76" s="14">
        <f>IF(A76="","",YEAR(A76))</f>
        <v/>
      </c>
      <c r="D76" s="6" t="n"/>
      <c r="E76" s="9" t="n"/>
      <c r="F76" s="18" t="n"/>
      <c r="G76" s="9" t="n"/>
      <c r="H76" s="19">
        <f>IF(A76="","",IFERROR(SUMIFS(Registro!$D$6:$D$1000,Registro!$A$6:$A$1000,A76),0))</f>
        <v/>
      </c>
      <c r="I76" s="22">
        <f>IF(OR(F76="",F76=0),"",H76/F76)</f>
        <v/>
      </c>
      <c r="J76" s="10" t="n"/>
      <c r="K76" s="14">
        <f>IF(A76="","",IF(H76&gt;=F76,"OK","Pendiente"))</f>
        <v/>
      </c>
    </row>
    <row r="77">
      <c r="A77" s="17" t="n"/>
      <c r="B77" s="14">
        <f>IF(A77="","",WEEKNUM(A77,21))</f>
        <v/>
      </c>
      <c r="C77" s="14">
        <f>IF(A77="","",YEAR(A77))</f>
        <v/>
      </c>
      <c r="D77" s="6" t="n"/>
      <c r="E77" s="9" t="n"/>
      <c r="F77" s="18" t="n"/>
      <c r="G77" s="9" t="n"/>
      <c r="H77" s="19">
        <f>IF(A77="","",IFERROR(SUMIFS(Registro!$D$6:$D$1000,Registro!$A$6:$A$1000,A77),0))</f>
        <v/>
      </c>
      <c r="I77" s="22">
        <f>IF(OR(F77="",F77=0),"",H77/F77)</f>
        <v/>
      </c>
      <c r="J77" s="10" t="n"/>
      <c r="K77" s="14">
        <f>IF(A77="","",IF(H77&gt;=F77,"OK","Pendiente"))</f>
        <v/>
      </c>
    </row>
    <row r="78">
      <c r="A78" s="17" t="n"/>
      <c r="B78" s="14">
        <f>IF(A78="","",WEEKNUM(A78,21))</f>
        <v/>
      </c>
      <c r="C78" s="14">
        <f>IF(A78="","",YEAR(A78))</f>
        <v/>
      </c>
      <c r="D78" s="6" t="n"/>
      <c r="E78" s="9" t="n"/>
      <c r="F78" s="18" t="n"/>
      <c r="G78" s="9" t="n"/>
      <c r="H78" s="19">
        <f>IF(A78="","",IFERROR(SUMIFS(Registro!$D$6:$D$1000,Registro!$A$6:$A$1000,A78),0))</f>
        <v/>
      </c>
      <c r="I78" s="22">
        <f>IF(OR(F78="",F78=0),"",H78/F78)</f>
        <v/>
      </c>
      <c r="J78" s="10" t="n"/>
      <c r="K78" s="14">
        <f>IF(A78="","",IF(H78&gt;=F78,"OK","Pendiente"))</f>
        <v/>
      </c>
    </row>
    <row r="79">
      <c r="A79" s="17" t="n"/>
      <c r="B79" s="14">
        <f>IF(A79="","",WEEKNUM(A79,21))</f>
        <v/>
      </c>
      <c r="C79" s="14">
        <f>IF(A79="","",YEAR(A79))</f>
        <v/>
      </c>
      <c r="D79" s="6" t="n"/>
      <c r="E79" s="9" t="n"/>
      <c r="F79" s="18" t="n"/>
      <c r="G79" s="9" t="n"/>
      <c r="H79" s="19">
        <f>IF(A79="","",IFERROR(SUMIFS(Registro!$D$6:$D$1000,Registro!$A$6:$A$1000,A79),0))</f>
        <v/>
      </c>
      <c r="I79" s="22">
        <f>IF(OR(F79="",F79=0),"",H79/F79)</f>
        <v/>
      </c>
      <c r="J79" s="10" t="n"/>
      <c r="K79" s="14">
        <f>IF(A79="","",IF(H79&gt;=F79,"OK","Pendiente"))</f>
        <v/>
      </c>
    </row>
    <row r="80">
      <c r="A80" s="17" t="n"/>
      <c r="B80" s="14">
        <f>IF(A80="","",WEEKNUM(A80,21))</f>
        <v/>
      </c>
      <c r="C80" s="14">
        <f>IF(A80="","",YEAR(A80))</f>
        <v/>
      </c>
      <c r="D80" s="6" t="n"/>
      <c r="E80" s="9" t="n"/>
      <c r="F80" s="18" t="n"/>
      <c r="G80" s="9" t="n"/>
      <c r="H80" s="19">
        <f>IF(A80="","",IFERROR(SUMIFS(Registro!$D$6:$D$1000,Registro!$A$6:$A$1000,A80),0))</f>
        <v/>
      </c>
      <c r="I80" s="22">
        <f>IF(OR(F80="",F80=0),"",H80/F80)</f>
        <v/>
      </c>
      <c r="J80" s="10" t="n"/>
      <c r="K80" s="14">
        <f>IF(A80="","",IF(H80&gt;=F80,"OK","Pendiente"))</f>
        <v/>
      </c>
    </row>
    <row r="81">
      <c r="A81" s="17" t="n"/>
      <c r="B81" s="14">
        <f>IF(A81="","",WEEKNUM(A81,21))</f>
        <v/>
      </c>
      <c r="C81" s="14">
        <f>IF(A81="","",YEAR(A81))</f>
        <v/>
      </c>
      <c r="D81" s="6" t="n"/>
      <c r="E81" s="9" t="n"/>
      <c r="F81" s="18" t="n"/>
      <c r="G81" s="9" t="n"/>
      <c r="H81" s="19">
        <f>IF(A81="","",IFERROR(SUMIFS(Registro!$D$6:$D$1000,Registro!$A$6:$A$1000,A81),0))</f>
        <v/>
      </c>
      <c r="I81" s="22">
        <f>IF(OR(F81="",F81=0),"",H81/F81)</f>
        <v/>
      </c>
      <c r="J81" s="10" t="n"/>
      <c r="K81" s="14">
        <f>IF(A81="","",IF(H81&gt;=F81,"OK","Pendiente"))</f>
        <v/>
      </c>
    </row>
    <row r="82">
      <c r="A82" s="17" t="n"/>
      <c r="B82" s="14">
        <f>IF(A82="","",WEEKNUM(A82,21))</f>
        <v/>
      </c>
      <c r="C82" s="14">
        <f>IF(A82="","",YEAR(A82))</f>
        <v/>
      </c>
      <c r="D82" s="6" t="n"/>
      <c r="E82" s="9" t="n"/>
      <c r="F82" s="18" t="n"/>
      <c r="G82" s="9" t="n"/>
      <c r="H82" s="19">
        <f>IF(A82="","",IFERROR(SUMIFS(Registro!$D$6:$D$1000,Registro!$A$6:$A$1000,A82),0))</f>
        <v/>
      </c>
      <c r="I82" s="22">
        <f>IF(OR(F82="",F82=0),"",H82/F82)</f>
        <v/>
      </c>
      <c r="J82" s="10" t="n"/>
      <c r="K82" s="14">
        <f>IF(A82="","",IF(H82&gt;=F82,"OK","Pendiente"))</f>
        <v/>
      </c>
    </row>
    <row r="83">
      <c r="A83" s="17" t="n"/>
      <c r="B83" s="14">
        <f>IF(A83="","",WEEKNUM(A83,21))</f>
        <v/>
      </c>
      <c r="C83" s="14">
        <f>IF(A83="","",YEAR(A83))</f>
        <v/>
      </c>
      <c r="D83" s="6" t="n"/>
      <c r="E83" s="9" t="n"/>
      <c r="F83" s="18" t="n"/>
      <c r="G83" s="9" t="n"/>
      <c r="H83" s="19">
        <f>IF(A83="","",IFERROR(SUMIFS(Registro!$D$6:$D$1000,Registro!$A$6:$A$1000,A83),0))</f>
        <v/>
      </c>
      <c r="I83" s="22">
        <f>IF(OR(F83="",F83=0),"",H83/F83)</f>
        <v/>
      </c>
      <c r="J83" s="10" t="n"/>
      <c r="K83" s="14">
        <f>IF(A83="","",IF(H83&gt;=F83,"OK","Pendiente"))</f>
        <v/>
      </c>
    </row>
    <row r="84">
      <c r="A84" s="17" t="n"/>
      <c r="B84" s="14">
        <f>IF(A84="","",WEEKNUM(A84,21))</f>
        <v/>
      </c>
      <c r="C84" s="14">
        <f>IF(A84="","",YEAR(A84))</f>
        <v/>
      </c>
      <c r="D84" s="6" t="n"/>
      <c r="E84" s="9" t="n"/>
      <c r="F84" s="18" t="n"/>
      <c r="G84" s="9" t="n"/>
      <c r="H84" s="19">
        <f>IF(A84="","",IFERROR(SUMIFS(Registro!$D$6:$D$1000,Registro!$A$6:$A$1000,A84),0))</f>
        <v/>
      </c>
      <c r="I84" s="22">
        <f>IF(OR(F84="",F84=0),"",H84/F84)</f>
        <v/>
      </c>
      <c r="J84" s="10" t="n"/>
      <c r="K84" s="14">
        <f>IF(A84="","",IF(H84&gt;=F84,"OK","Pendiente"))</f>
        <v/>
      </c>
    </row>
    <row r="85">
      <c r="A85" s="17" t="n"/>
      <c r="B85" s="14">
        <f>IF(A85="","",WEEKNUM(A85,21))</f>
        <v/>
      </c>
      <c r="C85" s="14">
        <f>IF(A85="","",YEAR(A85))</f>
        <v/>
      </c>
      <c r="D85" s="6" t="n"/>
      <c r="E85" s="9" t="n"/>
      <c r="F85" s="18" t="n"/>
      <c r="G85" s="9" t="n"/>
      <c r="H85" s="19">
        <f>IF(A85="","",IFERROR(SUMIFS(Registro!$D$6:$D$1000,Registro!$A$6:$A$1000,A85),0))</f>
        <v/>
      </c>
      <c r="I85" s="22">
        <f>IF(OR(F85="",F85=0),"",H85/F85)</f>
        <v/>
      </c>
      <c r="J85" s="10" t="n"/>
      <c r="K85" s="14">
        <f>IF(A85="","",IF(H85&gt;=F85,"OK","Pendiente"))</f>
        <v/>
      </c>
    </row>
    <row r="86">
      <c r="A86" s="17" t="n"/>
      <c r="B86" s="14">
        <f>IF(A86="","",WEEKNUM(A86,21))</f>
        <v/>
      </c>
      <c r="C86" s="14">
        <f>IF(A86="","",YEAR(A86))</f>
        <v/>
      </c>
      <c r="D86" s="6" t="n"/>
      <c r="E86" s="9" t="n"/>
      <c r="F86" s="18" t="n"/>
      <c r="G86" s="9" t="n"/>
      <c r="H86" s="19">
        <f>IF(A86="","",IFERROR(SUMIFS(Registro!$D$6:$D$1000,Registro!$A$6:$A$1000,A86),0))</f>
        <v/>
      </c>
      <c r="I86" s="22">
        <f>IF(OR(F86="",F86=0),"",H86/F86)</f>
        <v/>
      </c>
      <c r="J86" s="10" t="n"/>
      <c r="K86" s="14">
        <f>IF(A86="","",IF(H86&gt;=F86,"OK","Pendiente"))</f>
        <v/>
      </c>
    </row>
    <row r="87">
      <c r="A87" s="17" t="n"/>
      <c r="B87" s="14">
        <f>IF(A87="","",WEEKNUM(A87,21))</f>
        <v/>
      </c>
      <c r="C87" s="14">
        <f>IF(A87="","",YEAR(A87))</f>
        <v/>
      </c>
      <c r="D87" s="6" t="n"/>
      <c r="E87" s="9" t="n"/>
      <c r="F87" s="18" t="n"/>
      <c r="G87" s="9" t="n"/>
      <c r="H87" s="19">
        <f>IF(A87="","",IFERROR(SUMIFS(Registro!$D$6:$D$1000,Registro!$A$6:$A$1000,A87),0))</f>
        <v/>
      </c>
      <c r="I87" s="22">
        <f>IF(OR(F87="",F87=0),"",H87/F87)</f>
        <v/>
      </c>
      <c r="J87" s="10" t="n"/>
      <c r="K87" s="14">
        <f>IF(A87="","",IF(H87&gt;=F87,"OK","Pendiente"))</f>
        <v/>
      </c>
    </row>
    <row r="88">
      <c r="A88" s="17" t="n"/>
      <c r="B88" s="14">
        <f>IF(A88="","",WEEKNUM(A88,21))</f>
        <v/>
      </c>
      <c r="C88" s="14">
        <f>IF(A88="","",YEAR(A88))</f>
        <v/>
      </c>
      <c r="D88" s="6" t="n"/>
      <c r="E88" s="9" t="n"/>
      <c r="F88" s="18" t="n"/>
      <c r="G88" s="9" t="n"/>
      <c r="H88" s="19">
        <f>IF(A88="","",IFERROR(SUMIFS(Registro!$D$6:$D$1000,Registro!$A$6:$A$1000,A88),0))</f>
        <v/>
      </c>
      <c r="I88" s="22">
        <f>IF(OR(F88="",F88=0),"",H88/F88)</f>
        <v/>
      </c>
      <c r="J88" s="10" t="n"/>
      <c r="K88" s="14">
        <f>IF(A88="","",IF(H88&gt;=F88,"OK","Pendiente"))</f>
        <v/>
      </c>
    </row>
    <row r="89">
      <c r="A89" s="17" t="n"/>
      <c r="B89" s="14">
        <f>IF(A89="","",WEEKNUM(A89,21))</f>
        <v/>
      </c>
      <c r="C89" s="14">
        <f>IF(A89="","",YEAR(A89))</f>
        <v/>
      </c>
      <c r="D89" s="6" t="n"/>
      <c r="E89" s="9" t="n"/>
      <c r="F89" s="18" t="n"/>
      <c r="G89" s="9" t="n"/>
      <c r="H89" s="19">
        <f>IF(A89="","",IFERROR(SUMIFS(Registro!$D$6:$D$1000,Registro!$A$6:$A$1000,A89),0))</f>
        <v/>
      </c>
      <c r="I89" s="22">
        <f>IF(OR(F89="",F89=0),"",H89/F89)</f>
        <v/>
      </c>
      <c r="J89" s="10" t="n"/>
      <c r="K89" s="14">
        <f>IF(A89="","",IF(H89&gt;=F89,"OK","Pendiente"))</f>
        <v/>
      </c>
    </row>
    <row r="90">
      <c r="A90" s="17" t="n"/>
      <c r="B90" s="14">
        <f>IF(A90="","",WEEKNUM(A90,21))</f>
        <v/>
      </c>
      <c r="C90" s="14">
        <f>IF(A90="","",YEAR(A90))</f>
        <v/>
      </c>
      <c r="D90" s="6" t="n"/>
      <c r="E90" s="9" t="n"/>
      <c r="F90" s="18" t="n"/>
      <c r="G90" s="9" t="n"/>
      <c r="H90" s="19">
        <f>IF(A90="","",IFERROR(SUMIFS(Registro!$D$6:$D$1000,Registro!$A$6:$A$1000,A90),0))</f>
        <v/>
      </c>
      <c r="I90" s="22">
        <f>IF(OR(F90="",F90=0),"",H90/F90)</f>
        <v/>
      </c>
      <c r="J90" s="10" t="n"/>
      <c r="K90" s="14">
        <f>IF(A90="","",IF(H90&gt;=F90,"OK","Pendiente"))</f>
        <v/>
      </c>
    </row>
    <row r="91">
      <c r="A91" s="17" t="n"/>
      <c r="B91" s="14">
        <f>IF(A91="","",WEEKNUM(A91,21))</f>
        <v/>
      </c>
      <c r="C91" s="14">
        <f>IF(A91="","",YEAR(A91))</f>
        <v/>
      </c>
      <c r="D91" s="6" t="n"/>
      <c r="E91" s="9" t="n"/>
      <c r="F91" s="18" t="n"/>
      <c r="G91" s="9" t="n"/>
      <c r="H91" s="19">
        <f>IF(A91="","",IFERROR(SUMIFS(Registro!$D$6:$D$1000,Registro!$A$6:$A$1000,A91),0))</f>
        <v/>
      </c>
      <c r="I91" s="22">
        <f>IF(OR(F91="",F91=0),"",H91/F91)</f>
        <v/>
      </c>
      <c r="J91" s="10" t="n"/>
      <c r="K91" s="14">
        <f>IF(A91="","",IF(H91&gt;=F91,"OK","Pendiente"))</f>
        <v/>
      </c>
    </row>
    <row r="92">
      <c r="A92" s="17" t="n"/>
      <c r="B92" s="14">
        <f>IF(A92="","",WEEKNUM(A92,21))</f>
        <v/>
      </c>
      <c r="C92" s="14">
        <f>IF(A92="","",YEAR(A92))</f>
        <v/>
      </c>
      <c r="D92" s="6" t="n"/>
      <c r="E92" s="9" t="n"/>
      <c r="F92" s="18" t="n"/>
      <c r="G92" s="9" t="n"/>
      <c r="H92" s="19">
        <f>IF(A92="","",IFERROR(SUMIFS(Registro!$D$6:$D$1000,Registro!$A$6:$A$1000,A92),0))</f>
        <v/>
      </c>
      <c r="I92" s="22">
        <f>IF(OR(F92="",F92=0),"",H92/F92)</f>
        <v/>
      </c>
      <c r="J92" s="10" t="n"/>
      <c r="K92" s="14">
        <f>IF(A92="","",IF(H92&gt;=F92,"OK","Pendiente"))</f>
        <v/>
      </c>
    </row>
    <row r="93">
      <c r="A93" s="17" t="n"/>
      <c r="B93" s="14">
        <f>IF(A93="","",WEEKNUM(A93,21))</f>
        <v/>
      </c>
      <c r="C93" s="14">
        <f>IF(A93="","",YEAR(A93))</f>
        <v/>
      </c>
      <c r="D93" s="6" t="n"/>
      <c r="E93" s="9" t="n"/>
      <c r="F93" s="18" t="n"/>
      <c r="G93" s="9" t="n"/>
      <c r="H93" s="19">
        <f>IF(A93="","",IFERROR(SUMIFS(Registro!$D$6:$D$1000,Registro!$A$6:$A$1000,A93),0))</f>
        <v/>
      </c>
      <c r="I93" s="22">
        <f>IF(OR(F93="",F93=0),"",H93/F93)</f>
        <v/>
      </c>
      <c r="J93" s="10" t="n"/>
      <c r="K93" s="14">
        <f>IF(A93="","",IF(H93&gt;=F93,"OK","Pendiente"))</f>
        <v/>
      </c>
    </row>
    <row r="94">
      <c r="A94" s="17" t="n"/>
      <c r="B94" s="14">
        <f>IF(A94="","",WEEKNUM(A94,21))</f>
        <v/>
      </c>
      <c r="C94" s="14">
        <f>IF(A94="","",YEAR(A94))</f>
        <v/>
      </c>
      <c r="D94" s="6" t="n"/>
      <c r="E94" s="9" t="n"/>
      <c r="F94" s="18" t="n"/>
      <c r="G94" s="9" t="n"/>
      <c r="H94" s="19">
        <f>IF(A94="","",IFERROR(SUMIFS(Registro!$D$6:$D$1000,Registro!$A$6:$A$1000,A94),0))</f>
        <v/>
      </c>
      <c r="I94" s="22">
        <f>IF(OR(F94="",F94=0),"",H94/F94)</f>
        <v/>
      </c>
      <c r="J94" s="10" t="n"/>
      <c r="K94" s="14">
        <f>IF(A94="","",IF(H94&gt;=F94,"OK","Pendiente"))</f>
        <v/>
      </c>
    </row>
    <row r="95">
      <c r="A95" s="17" t="n"/>
      <c r="B95" s="14">
        <f>IF(A95="","",WEEKNUM(A95,21))</f>
        <v/>
      </c>
      <c r="C95" s="14">
        <f>IF(A95="","",YEAR(A95))</f>
        <v/>
      </c>
      <c r="D95" s="6" t="n"/>
      <c r="E95" s="9" t="n"/>
      <c r="F95" s="18" t="n"/>
      <c r="G95" s="9" t="n"/>
      <c r="H95" s="19">
        <f>IF(A95="","",IFERROR(SUMIFS(Registro!$D$6:$D$1000,Registro!$A$6:$A$1000,A95),0))</f>
        <v/>
      </c>
      <c r="I95" s="22">
        <f>IF(OR(F95="",F95=0),"",H95/F95)</f>
        <v/>
      </c>
      <c r="J95" s="10" t="n"/>
      <c r="K95" s="14">
        <f>IF(A95="","",IF(H95&gt;=F95,"OK","Pendiente"))</f>
        <v/>
      </c>
    </row>
    <row r="96">
      <c r="A96" s="17" t="n"/>
      <c r="B96" s="14">
        <f>IF(A96="","",WEEKNUM(A96,21))</f>
        <v/>
      </c>
      <c r="C96" s="14">
        <f>IF(A96="","",YEAR(A96))</f>
        <v/>
      </c>
      <c r="D96" s="6" t="n"/>
      <c r="E96" s="9" t="n"/>
      <c r="F96" s="18" t="n"/>
      <c r="G96" s="9" t="n"/>
      <c r="H96" s="19">
        <f>IF(A96="","",IFERROR(SUMIFS(Registro!$D$6:$D$1000,Registro!$A$6:$A$1000,A96),0))</f>
        <v/>
      </c>
      <c r="I96" s="22">
        <f>IF(OR(F96="",F96=0),"",H96/F96)</f>
        <v/>
      </c>
      <c r="J96" s="10" t="n"/>
      <c r="K96" s="14">
        <f>IF(A96="","",IF(H96&gt;=F96,"OK","Pendiente"))</f>
        <v/>
      </c>
    </row>
    <row r="97">
      <c r="A97" s="17" t="n"/>
      <c r="B97" s="14">
        <f>IF(A97="","",WEEKNUM(A97,21))</f>
        <v/>
      </c>
      <c r="C97" s="14">
        <f>IF(A97="","",YEAR(A97))</f>
        <v/>
      </c>
      <c r="D97" s="6" t="n"/>
      <c r="E97" s="9" t="n"/>
      <c r="F97" s="18" t="n"/>
      <c r="G97" s="9" t="n"/>
      <c r="H97" s="19">
        <f>IF(A97="","",IFERROR(SUMIFS(Registro!$D$6:$D$1000,Registro!$A$6:$A$1000,A97),0))</f>
        <v/>
      </c>
      <c r="I97" s="22">
        <f>IF(OR(F97="",F97=0),"",H97/F97)</f>
        <v/>
      </c>
      <c r="J97" s="10" t="n"/>
      <c r="K97" s="14">
        <f>IF(A97="","",IF(H97&gt;=F97,"OK","Pendiente"))</f>
        <v/>
      </c>
    </row>
    <row r="98">
      <c r="A98" s="17" t="n"/>
      <c r="B98" s="14">
        <f>IF(A98="","",WEEKNUM(A98,21))</f>
        <v/>
      </c>
      <c r="C98" s="14">
        <f>IF(A98="","",YEAR(A98))</f>
        <v/>
      </c>
      <c r="D98" s="6" t="n"/>
      <c r="E98" s="9" t="n"/>
      <c r="F98" s="18" t="n"/>
      <c r="G98" s="9" t="n"/>
      <c r="H98" s="19">
        <f>IF(A98="","",IFERROR(SUMIFS(Registro!$D$6:$D$1000,Registro!$A$6:$A$1000,A98),0))</f>
        <v/>
      </c>
      <c r="I98" s="22">
        <f>IF(OR(F98="",F98=0),"",H98/F98)</f>
        <v/>
      </c>
      <c r="J98" s="10" t="n"/>
      <c r="K98" s="14">
        <f>IF(A98="","",IF(H98&gt;=F98,"OK","Pendiente"))</f>
        <v/>
      </c>
    </row>
    <row r="99">
      <c r="A99" s="17" t="n"/>
      <c r="B99" s="14">
        <f>IF(A99="","",WEEKNUM(A99,21))</f>
        <v/>
      </c>
      <c r="C99" s="14">
        <f>IF(A99="","",YEAR(A99))</f>
        <v/>
      </c>
      <c r="D99" s="6" t="n"/>
      <c r="E99" s="9" t="n"/>
      <c r="F99" s="18" t="n"/>
      <c r="G99" s="9" t="n"/>
      <c r="H99" s="19">
        <f>IF(A99="","",IFERROR(SUMIFS(Registro!$D$6:$D$1000,Registro!$A$6:$A$1000,A99),0))</f>
        <v/>
      </c>
      <c r="I99" s="22">
        <f>IF(OR(F99="",F99=0),"",H99/F99)</f>
        <v/>
      </c>
      <c r="J99" s="10" t="n"/>
      <c r="K99" s="14">
        <f>IF(A99="","",IF(H99&gt;=F99,"OK","Pendiente"))</f>
        <v/>
      </c>
    </row>
    <row r="100">
      <c r="A100" s="17" t="n"/>
      <c r="B100" s="14">
        <f>IF(A100="","",WEEKNUM(A100,21))</f>
        <v/>
      </c>
      <c r="C100" s="14">
        <f>IF(A100="","",YEAR(A100))</f>
        <v/>
      </c>
      <c r="D100" s="6" t="n"/>
      <c r="E100" s="9" t="n"/>
      <c r="F100" s="18" t="n"/>
      <c r="G100" s="9" t="n"/>
      <c r="H100" s="19">
        <f>IF(A100="","",IFERROR(SUMIFS(Registro!$D$6:$D$1000,Registro!$A$6:$A$1000,A100),0))</f>
        <v/>
      </c>
      <c r="I100" s="22">
        <f>IF(OR(F100="",F100=0),"",H100/F100)</f>
        <v/>
      </c>
      <c r="J100" s="10" t="n"/>
      <c r="K100" s="14">
        <f>IF(A100="","",IF(H100&gt;=F100,"OK","Pendiente"))</f>
        <v/>
      </c>
    </row>
    <row r="101">
      <c r="A101" s="17" t="n"/>
      <c r="B101" s="14">
        <f>IF(A101="","",WEEKNUM(A101,21))</f>
        <v/>
      </c>
      <c r="C101" s="14">
        <f>IF(A101="","",YEAR(A101))</f>
        <v/>
      </c>
      <c r="D101" s="6" t="n"/>
      <c r="E101" s="9" t="n"/>
      <c r="F101" s="18" t="n"/>
      <c r="G101" s="9" t="n"/>
      <c r="H101" s="19">
        <f>IF(A101="","",IFERROR(SUMIFS(Registro!$D$6:$D$1000,Registro!$A$6:$A$1000,A101),0))</f>
        <v/>
      </c>
      <c r="I101" s="22">
        <f>IF(OR(F101="",F101=0),"",H101/F101)</f>
        <v/>
      </c>
      <c r="J101" s="10" t="n"/>
      <c r="K101" s="14">
        <f>IF(A101="","",IF(H101&gt;=F101,"OK","Pendiente"))</f>
        <v/>
      </c>
    </row>
    <row r="102">
      <c r="A102" s="17" t="n"/>
      <c r="B102" s="14">
        <f>IF(A102="","",WEEKNUM(A102,21))</f>
        <v/>
      </c>
      <c r="C102" s="14">
        <f>IF(A102="","",YEAR(A102))</f>
        <v/>
      </c>
      <c r="D102" s="6" t="n"/>
      <c r="E102" s="9" t="n"/>
      <c r="F102" s="18" t="n"/>
      <c r="G102" s="9" t="n"/>
      <c r="H102" s="19">
        <f>IF(A102="","",IFERROR(SUMIFS(Registro!$D$6:$D$1000,Registro!$A$6:$A$1000,A102),0))</f>
        <v/>
      </c>
      <c r="I102" s="22">
        <f>IF(OR(F102="",F102=0),"",H102/F102)</f>
        <v/>
      </c>
      <c r="J102" s="10" t="n"/>
      <c r="K102" s="14">
        <f>IF(A102="","",IF(H102&gt;=F102,"OK","Pendiente"))</f>
        <v/>
      </c>
    </row>
    <row r="103">
      <c r="A103" s="17" t="n"/>
      <c r="B103" s="14">
        <f>IF(A103="","",WEEKNUM(A103,21))</f>
        <v/>
      </c>
      <c r="C103" s="14">
        <f>IF(A103="","",YEAR(A103))</f>
        <v/>
      </c>
      <c r="D103" s="6" t="n"/>
      <c r="E103" s="9" t="n"/>
      <c r="F103" s="18" t="n"/>
      <c r="G103" s="9" t="n"/>
      <c r="H103" s="19">
        <f>IF(A103="","",IFERROR(SUMIFS(Registro!$D$6:$D$1000,Registro!$A$6:$A$1000,A103),0))</f>
        <v/>
      </c>
      <c r="I103" s="22">
        <f>IF(OR(F103="",F103=0),"",H103/F103)</f>
        <v/>
      </c>
      <c r="J103" s="10" t="n"/>
      <c r="K103" s="14">
        <f>IF(A103="","",IF(H103&gt;=F103,"OK","Pendiente"))</f>
        <v/>
      </c>
    </row>
    <row r="104">
      <c r="A104" s="17" t="n"/>
      <c r="B104" s="14">
        <f>IF(A104="","",WEEKNUM(A104,21))</f>
        <v/>
      </c>
      <c r="C104" s="14">
        <f>IF(A104="","",YEAR(A104))</f>
        <v/>
      </c>
      <c r="D104" s="6" t="n"/>
      <c r="E104" s="9" t="n"/>
      <c r="F104" s="18" t="n"/>
      <c r="G104" s="9" t="n"/>
      <c r="H104" s="19">
        <f>IF(A104="","",IFERROR(SUMIFS(Registro!$D$6:$D$1000,Registro!$A$6:$A$1000,A104),0))</f>
        <v/>
      </c>
      <c r="I104" s="22">
        <f>IF(OR(F104="",F104=0),"",H104/F104)</f>
        <v/>
      </c>
      <c r="J104" s="10" t="n"/>
      <c r="K104" s="14">
        <f>IF(A104="","",IF(H104&gt;=F104,"OK","Pendiente"))</f>
        <v/>
      </c>
    </row>
    <row r="105">
      <c r="A105" s="17" t="n"/>
      <c r="B105" s="14">
        <f>IF(A105="","",WEEKNUM(A105,21))</f>
        <v/>
      </c>
      <c r="C105" s="14">
        <f>IF(A105="","",YEAR(A105))</f>
        <v/>
      </c>
      <c r="D105" s="6" t="n"/>
      <c r="E105" s="9" t="n"/>
      <c r="F105" s="18" t="n"/>
      <c r="G105" s="9" t="n"/>
      <c r="H105" s="19">
        <f>IF(A105="","",IFERROR(SUMIFS(Registro!$D$6:$D$1000,Registro!$A$6:$A$1000,A105),0))</f>
        <v/>
      </c>
      <c r="I105" s="22">
        <f>IF(OR(F105="",F105=0),"",H105/F105)</f>
        <v/>
      </c>
      <c r="J105" s="10" t="n"/>
      <c r="K105" s="14">
        <f>IF(A105="","",IF(H105&gt;=F105,"OK","Pendiente"))</f>
        <v/>
      </c>
    </row>
    <row r="106">
      <c r="A106" s="17" t="n"/>
      <c r="B106" s="14">
        <f>IF(A106="","",WEEKNUM(A106,21))</f>
        <v/>
      </c>
      <c r="C106" s="14">
        <f>IF(A106="","",YEAR(A106))</f>
        <v/>
      </c>
      <c r="D106" s="6" t="n"/>
      <c r="E106" s="9" t="n"/>
      <c r="F106" s="18" t="n"/>
      <c r="G106" s="9" t="n"/>
      <c r="H106" s="19">
        <f>IF(A106="","",IFERROR(SUMIFS(Registro!$D$6:$D$1000,Registro!$A$6:$A$1000,A106),0))</f>
        <v/>
      </c>
      <c r="I106" s="22">
        <f>IF(OR(F106="",F106=0),"",H106/F106)</f>
        <v/>
      </c>
      <c r="J106" s="10" t="n"/>
      <c r="K106" s="14">
        <f>IF(A106="","",IF(H106&gt;=F106,"OK","Pendiente"))</f>
        <v/>
      </c>
    </row>
    <row r="107">
      <c r="A107" s="17" t="n"/>
      <c r="B107" s="14">
        <f>IF(A107="","",WEEKNUM(A107,21))</f>
        <v/>
      </c>
      <c r="C107" s="14">
        <f>IF(A107="","",YEAR(A107))</f>
        <v/>
      </c>
      <c r="D107" s="6" t="n"/>
      <c r="E107" s="9" t="n"/>
      <c r="F107" s="18" t="n"/>
      <c r="G107" s="9" t="n"/>
      <c r="H107" s="19">
        <f>IF(A107="","",IFERROR(SUMIFS(Registro!$D$6:$D$1000,Registro!$A$6:$A$1000,A107),0))</f>
        <v/>
      </c>
      <c r="I107" s="22">
        <f>IF(OR(F107="",F107=0),"",H107/F107)</f>
        <v/>
      </c>
      <c r="J107" s="10" t="n"/>
      <c r="K107" s="14">
        <f>IF(A107="","",IF(H107&gt;=F107,"OK","Pendiente"))</f>
        <v/>
      </c>
    </row>
    <row r="108">
      <c r="A108" s="17" t="n"/>
      <c r="B108" s="14">
        <f>IF(A108="","",WEEKNUM(A108,21))</f>
        <v/>
      </c>
      <c r="C108" s="14">
        <f>IF(A108="","",YEAR(A108))</f>
        <v/>
      </c>
      <c r="D108" s="6" t="n"/>
      <c r="E108" s="9" t="n"/>
      <c r="F108" s="18" t="n"/>
      <c r="G108" s="9" t="n"/>
      <c r="H108" s="19">
        <f>IF(A108="","",IFERROR(SUMIFS(Registro!$D$6:$D$1000,Registro!$A$6:$A$1000,A108),0))</f>
        <v/>
      </c>
      <c r="I108" s="22">
        <f>IF(OR(F108="",F108=0),"",H108/F108)</f>
        <v/>
      </c>
      <c r="J108" s="10" t="n"/>
      <c r="K108" s="14">
        <f>IF(A108="","",IF(H108&gt;=F108,"OK","Pendiente"))</f>
        <v/>
      </c>
    </row>
    <row r="109">
      <c r="A109" s="17" t="n"/>
      <c r="B109" s="14">
        <f>IF(A109="","",WEEKNUM(A109,21))</f>
        <v/>
      </c>
      <c r="C109" s="14">
        <f>IF(A109="","",YEAR(A109))</f>
        <v/>
      </c>
      <c r="D109" s="6" t="n"/>
      <c r="E109" s="9" t="n"/>
      <c r="F109" s="18" t="n"/>
      <c r="G109" s="9" t="n"/>
      <c r="H109" s="19">
        <f>IF(A109="","",IFERROR(SUMIFS(Registro!$D$6:$D$1000,Registro!$A$6:$A$1000,A109),0))</f>
        <v/>
      </c>
      <c r="I109" s="22">
        <f>IF(OR(F109="",F109=0),"",H109/F109)</f>
        <v/>
      </c>
      <c r="J109" s="10" t="n"/>
      <c r="K109" s="14">
        <f>IF(A109="","",IF(H109&gt;=F109,"OK","Pendiente"))</f>
        <v/>
      </c>
    </row>
    <row r="110">
      <c r="A110" s="17" t="n"/>
      <c r="B110" s="14">
        <f>IF(A110="","",WEEKNUM(A110,21))</f>
        <v/>
      </c>
      <c r="C110" s="14">
        <f>IF(A110="","",YEAR(A110))</f>
        <v/>
      </c>
      <c r="D110" s="6" t="n"/>
      <c r="E110" s="9" t="n"/>
      <c r="F110" s="18" t="n"/>
      <c r="G110" s="9" t="n"/>
      <c r="H110" s="19">
        <f>IF(A110="","",IFERROR(SUMIFS(Registro!$D$6:$D$1000,Registro!$A$6:$A$1000,A110),0))</f>
        <v/>
      </c>
      <c r="I110" s="22">
        <f>IF(OR(F110="",F110=0),"",H110/F110)</f>
        <v/>
      </c>
      <c r="J110" s="10" t="n"/>
      <c r="K110" s="14">
        <f>IF(A110="","",IF(H110&gt;=F110,"OK","Pendiente"))</f>
        <v/>
      </c>
    </row>
    <row r="111">
      <c r="A111" s="17" t="n"/>
      <c r="B111" s="14">
        <f>IF(A111="","",WEEKNUM(A111,21))</f>
        <v/>
      </c>
      <c r="C111" s="14">
        <f>IF(A111="","",YEAR(A111))</f>
        <v/>
      </c>
      <c r="D111" s="6" t="n"/>
      <c r="E111" s="9" t="n"/>
      <c r="F111" s="18" t="n"/>
      <c r="G111" s="9" t="n"/>
      <c r="H111" s="19">
        <f>IF(A111="","",IFERROR(SUMIFS(Registro!$D$6:$D$1000,Registro!$A$6:$A$1000,A111),0))</f>
        <v/>
      </c>
      <c r="I111" s="22">
        <f>IF(OR(F111="",F111=0),"",H111/F111)</f>
        <v/>
      </c>
      <c r="J111" s="10" t="n"/>
      <c r="K111" s="14">
        <f>IF(A111="","",IF(H111&gt;=F111,"OK","Pendiente"))</f>
        <v/>
      </c>
    </row>
    <row r="112">
      <c r="A112" s="17" t="n"/>
      <c r="B112" s="14">
        <f>IF(A112="","",WEEKNUM(A112,21))</f>
        <v/>
      </c>
      <c r="C112" s="14">
        <f>IF(A112="","",YEAR(A112))</f>
        <v/>
      </c>
      <c r="D112" s="6" t="n"/>
      <c r="E112" s="9" t="n"/>
      <c r="F112" s="18" t="n"/>
      <c r="G112" s="9" t="n"/>
      <c r="H112" s="19">
        <f>IF(A112="","",IFERROR(SUMIFS(Registro!$D$6:$D$1000,Registro!$A$6:$A$1000,A112),0))</f>
        <v/>
      </c>
      <c r="I112" s="22">
        <f>IF(OR(F112="",F112=0),"",H112/F112)</f>
        <v/>
      </c>
      <c r="J112" s="10" t="n"/>
      <c r="K112" s="14">
        <f>IF(A112="","",IF(H112&gt;=F112,"OK","Pendiente"))</f>
        <v/>
      </c>
    </row>
    <row r="113">
      <c r="A113" s="17" t="n"/>
      <c r="B113" s="14">
        <f>IF(A113="","",WEEKNUM(A113,21))</f>
        <v/>
      </c>
      <c r="C113" s="14">
        <f>IF(A113="","",YEAR(A113))</f>
        <v/>
      </c>
      <c r="D113" s="6" t="n"/>
      <c r="E113" s="9" t="n"/>
      <c r="F113" s="18" t="n"/>
      <c r="G113" s="9" t="n"/>
      <c r="H113" s="19">
        <f>IF(A113="","",IFERROR(SUMIFS(Registro!$D$6:$D$1000,Registro!$A$6:$A$1000,A113),0))</f>
        <v/>
      </c>
      <c r="I113" s="22">
        <f>IF(OR(F113="",F113=0),"",H113/F113)</f>
        <v/>
      </c>
      <c r="J113" s="10" t="n"/>
      <c r="K113" s="14">
        <f>IF(A113="","",IF(H113&gt;=F113,"OK","Pendiente"))</f>
        <v/>
      </c>
    </row>
    <row r="114">
      <c r="A114" s="17" t="n"/>
      <c r="B114" s="14">
        <f>IF(A114="","",WEEKNUM(A114,21))</f>
        <v/>
      </c>
      <c r="C114" s="14">
        <f>IF(A114="","",YEAR(A114))</f>
        <v/>
      </c>
      <c r="D114" s="6" t="n"/>
      <c r="E114" s="9" t="n"/>
      <c r="F114" s="18" t="n"/>
      <c r="G114" s="9" t="n"/>
      <c r="H114" s="19">
        <f>IF(A114="","",IFERROR(SUMIFS(Registro!$D$6:$D$1000,Registro!$A$6:$A$1000,A114),0))</f>
        <v/>
      </c>
      <c r="I114" s="22">
        <f>IF(OR(F114="",F114=0),"",H114/F114)</f>
        <v/>
      </c>
      <c r="J114" s="10" t="n"/>
      <c r="K114" s="14">
        <f>IF(A114="","",IF(H114&gt;=F114,"OK","Pendiente"))</f>
        <v/>
      </c>
    </row>
    <row r="115">
      <c r="A115" s="17" t="n"/>
      <c r="B115" s="14">
        <f>IF(A115="","",WEEKNUM(A115,21))</f>
        <v/>
      </c>
      <c r="C115" s="14">
        <f>IF(A115="","",YEAR(A115))</f>
        <v/>
      </c>
      <c r="D115" s="6" t="n"/>
      <c r="E115" s="9" t="n"/>
      <c r="F115" s="18" t="n"/>
      <c r="G115" s="9" t="n"/>
      <c r="H115" s="19">
        <f>IF(A115="","",IFERROR(SUMIFS(Registro!$D$6:$D$1000,Registro!$A$6:$A$1000,A115),0))</f>
        <v/>
      </c>
      <c r="I115" s="22">
        <f>IF(OR(F115="",F115=0),"",H115/F115)</f>
        <v/>
      </c>
      <c r="J115" s="10" t="n"/>
      <c r="K115" s="14">
        <f>IF(A115="","",IF(H115&gt;=F115,"OK","Pendiente"))</f>
        <v/>
      </c>
    </row>
    <row r="116">
      <c r="A116" s="17" t="n"/>
      <c r="B116" s="14">
        <f>IF(A116="","",WEEKNUM(A116,21))</f>
        <v/>
      </c>
      <c r="C116" s="14">
        <f>IF(A116="","",YEAR(A116))</f>
        <v/>
      </c>
      <c r="D116" s="6" t="n"/>
      <c r="E116" s="9" t="n"/>
      <c r="F116" s="18" t="n"/>
      <c r="G116" s="9" t="n"/>
      <c r="H116" s="19">
        <f>IF(A116="","",IFERROR(SUMIFS(Registro!$D$6:$D$1000,Registro!$A$6:$A$1000,A116),0))</f>
        <v/>
      </c>
      <c r="I116" s="22">
        <f>IF(OR(F116="",F116=0),"",H116/F116)</f>
        <v/>
      </c>
      <c r="J116" s="10" t="n"/>
      <c r="K116" s="14">
        <f>IF(A116="","",IF(H116&gt;=F116,"OK","Pendiente"))</f>
        <v/>
      </c>
    </row>
    <row r="117">
      <c r="A117" s="17" t="n"/>
      <c r="B117" s="14">
        <f>IF(A117="","",WEEKNUM(A117,21))</f>
        <v/>
      </c>
      <c r="C117" s="14">
        <f>IF(A117="","",YEAR(A117))</f>
        <v/>
      </c>
      <c r="D117" s="6" t="n"/>
      <c r="E117" s="9" t="n"/>
      <c r="F117" s="18" t="n"/>
      <c r="G117" s="9" t="n"/>
      <c r="H117" s="19">
        <f>IF(A117="","",IFERROR(SUMIFS(Registro!$D$6:$D$1000,Registro!$A$6:$A$1000,A117),0))</f>
        <v/>
      </c>
      <c r="I117" s="22">
        <f>IF(OR(F117="",F117=0),"",H117/F117)</f>
        <v/>
      </c>
      <c r="J117" s="10" t="n"/>
      <c r="K117" s="14">
        <f>IF(A117="","",IF(H117&gt;=F117,"OK","Pendiente"))</f>
        <v/>
      </c>
    </row>
    <row r="118">
      <c r="A118" s="17" t="n"/>
      <c r="B118" s="14">
        <f>IF(A118="","",WEEKNUM(A118,21))</f>
        <v/>
      </c>
      <c r="C118" s="14">
        <f>IF(A118="","",YEAR(A118))</f>
        <v/>
      </c>
      <c r="D118" s="6" t="n"/>
      <c r="E118" s="9" t="n"/>
      <c r="F118" s="18" t="n"/>
      <c r="G118" s="9" t="n"/>
      <c r="H118" s="19">
        <f>IF(A118="","",IFERROR(SUMIFS(Registro!$D$6:$D$1000,Registro!$A$6:$A$1000,A118),0))</f>
        <v/>
      </c>
      <c r="I118" s="22">
        <f>IF(OR(F118="",F118=0),"",H118/F118)</f>
        <v/>
      </c>
      <c r="J118" s="10" t="n"/>
      <c r="K118" s="14">
        <f>IF(A118="","",IF(H118&gt;=F118,"OK","Pendiente"))</f>
        <v/>
      </c>
    </row>
    <row r="119">
      <c r="A119" s="17" t="n"/>
      <c r="B119" s="14">
        <f>IF(A119="","",WEEKNUM(A119,21))</f>
        <v/>
      </c>
      <c r="C119" s="14">
        <f>IF(A119="","",YEAR(A119))</f>
        <v/>
      </c>
      <c r="D119" s="6" t="n"/>
      <c r="E119" s="9" t="n"/>
      <c r="F119" s="18" t="n"/>
      <c r="G119" s="9" t="n"/>
      <c r="H119" s="19">
        <f>IF(A119="","",IFERROR(SUMIFS(Registro!$D$6:$D$1000,Registro!$A$6:$A$1000,A119),0))</f>
        <v/>
      </c>
      <c r="I119" s="22">
        <f>IF(OR(F119="",F119=0),"",H119/F119)</f>
        <v/>
      </c>
      <c r="J119" s="10" t="n"/>
      <c r="K119" s="14">
        <f>IF(A119="","",IF(H119&gt;=F119,"OK","Pendiente"))</f>
        <v/>
      </c>
    </row>
    <row r="120">
      <c r="A120" s="17" t="n"/>
      <c r="B120" s="14">
        <f>IF(A120="","",WEEKNUM(A120,21))</f>
        <v/>
      </c>
      <c r="C120" s="14">
        <f>IF(A120="","",YEAR(A120))</f>
        <v/>
      </c>
      <c r="D120" s="6" t="n"/>
      <c r="E120" s="9" t="n"/>
      <c r="F120" s="18" t="n"/>
      <c r="G120" s="9" t="n"/>
      <c r="H120" s="19">
        <f>IF(A120="","",IFERROR(SUMIFS(Registro!$D$6:$D$1000,Registro!$A$6:$A$1000,A120),0))</f>
        <v/>
      </c>
      <c r="I120" s="22">
        <f>IF(OR(F120="",F120=0),"",H120/F120)</f>
        <v/>
      </c>
      <c r="J120" s="10" t="n"/>
      <c r="K120" s="14">
        <f>IF(A120="","",IF(H120&gt;=F120,"OK","Pendiente"))</f>
        <v/>
      </c>
    </row>
    <row r="121">
      <c r="A121" s="17" t="n"/>
      <c r="B121" s="14">
        <f>IF(A121="","",WEEKNUM(A121,21))</f>
        <v/>
      </c>
      <c r="C121" s="14">
        <f>IF(A121="","",YEAR(A121))</f>
        <v/>
      </c>
      <c r="D121" s="6" t="n"/>
      <c r="E121" s="9" t="n"/>
      <c r="F121" s="18" t="n"/>
      <c r="G121" s="9" t="n"/>
      <c r="H121" s="19">
        <f>IF(A121="","",IFERROR(SUMIFS(Registro!$D$6:$D$1000,Registro!$A$6:$A$1000,A121),0))</f>
        <v/>
      </c>
      <c r="I121" s="22">
        <f>IF(OR(F121="",F121=0),"",H121/F121)</f>
        <v/>
      </c>
      <c r="J121" s="10" t="n"/>
      <c r="K121" s="14">
        <f>IF(A121="","",IF(H121&gt;=F121,"OK","Pendiente"))</f>
        <v/>
      </c>
    </row>
    <row r="122">
      <c r="A122" s="17" t="n"/>
      <c r="B122" s="14">
        <f>IF(A122="","",WEEKNUM(A122,21))</f>
        <v/>
      </c>
      <c r="C122" s="14">
        <f>IF(A122="","",YEAR(A122))</f>
        <v/>
      </c>
      <c r="D122" s="6" t="n"/>
      <c r="E122" s="9" t="n"/>
      <c r="F122" s="18" t="n"/>
      <c r="G122" s="9" t="n"/>
      <c r="H122" s="19">
        <f>IF(A122="","",IFERROR(SUMIFS(Registro!$D$6:$D$1000,Registro!$A$6:$A$1000,A122),0))</f>
        <v/>
      </c>
      <c r="I122" s="22">
        <f>IF(OR(F122="",F122=0),"",H122/F122)</f>
        <v/>
      </c>
      <c r="J122" s="10" t="n"/>
      <c r="K122" s="14">
        <f>IF(A122="","",IF(H122&gt;=F122,"OK","Pendiente"))</f>
        <v/>
      </c>
    </row>
    <row r="123">
      <c r="A123" s="17" t="n"/>
      <c r="B123" s="14">
        <f>IF(A123="","",WEEKNUM(A123,21))</f>
        <v/>
      </c>
      <c r="C123" s="14">
        <f>IF(A123="","",YEAR(A123))</f>
        <v/>
      </c>
      <c r="D123" s="6" t="n"/>
      <c r="E123" s="9" t="n"/>
      <c r="F123" s="18" t="n"/>
      <c r="G123" s="9" t="n"/>
      <c r="H123" s="19">
        <f>IF(A123="","",IFERROR(SUMIFS(Registro!$D$6:$D$1000,Registro!$A$6:$A$1000,A123),0))</f>
        <v/>
      </c>
      <c r="I123" s="22">
        <f>IF(OR(F123="",F123=0),"",H123/F123)</f>
        <v/>
      </c>
      <c r="J123" s="10" t="n"/>
      <c r="K123" s="14">
        <f>IF(A123="","",IF(H123&gt;=F123,"OK","Pendiente"))</f>
        <v/>
      </c>
    </row>
    <row r="124">
      <c r="A124" s="17" t="n"/>
      <c r="B124" s="14">
        <f>IF(A124="","",WEEKNUM(A124,21))</f>
        <v/>
      </c>
      <c r="C124" s="14">
        <f>IF(A124="","",YEAR(A124))</f>
        <v/>
      </c>
      <c r="D124" s="6" t="n"/>
      <c r="E124" s="9" t="n"/>
      <c r="F124" s="18" t="n"/>
      <c r="G124" s="9" t="n"/>
      <c r="H124" s="19">
        <f>IF(A124="","",IFERROR(SUMIFS(Registro!$D$6:$D$1000,Registro!$A$6:$A$1000,A124),0))</f>
        <v/>
      </c>
      <c r="I124" s="22">
        <f>IF(OR(F124="",F124=0),"",H124/F124)</f>
        <v/>
      </c>
      <c r="J124" s="10" t="n"/>
      <c r="K124" s="14">
        <f>IF(A124="","",IF(H124&gt;=F124,"OK","Pendiente"))</f>
        <v/>
      </c>
    </row>
    <row r="125">
      <c r="A125" s="17" t="n"/>
      <c r="B125" s="14">
        <f>IF(A125="","",WEEKNUM(A125,21))</f>
        <v/>
      </c>
      <c r="C125" s="14">
        <f>IF(A125="","",YEAR(A125))</f>
        <v/>
      </c>
      <c r="D125" s="6" t="n"/>
      <c r="E125" s="9" t="n"/>
      <c r="F125" s="18" t="n"/>
      <c r="G125" s="9" t="n"/>
      <c r="H125" s="19">
        <f>IF(A125="","",IFERROR(SUMIFS(Registro!$D$6:$D$1000,Registro!$A$6:$A$1000,A125),0))</f>
        <v/>
      </c>
      <c r="I125" s="22">
        <f>IF(OR(F125="",F125=0),"",H125/F125)</f>
        <v/>
      </c>
      <c r="J125" s="10" t="n"/>
      <c r="K125" s="14">
        <f>IF(A125="","",IF(H125&gt;=F125,"OK","Pendiente"))</f>
        <v/>
      </c>
    </row>
    <row r="126">
      <c r="A126" s="17" t="n"/>
      <c r="B126" s="14">
        <f>IF(A126="","",WEEKNUM(A126,21))</f>
        <v/>
      </c>
      <c r="C126" s="14">
        <f>IF(A126="","",YEAR(A126))</f>
        <v/>
      </c>
      <c r="D126" s="6" t="n"/>
      <c r="E126" s="9" t="n"/>
      <c r="F126" s="18" t="n"/>
      <c r="G126" s="9" t="n"/>
      <c r="H126" s="19">
        <f>IF(A126="","",IFERROR(SUMIFS(Registro!$D$6:$D$1000,Registro!$A$6:$A$1000,A126),0))</f>
        <v/>
      </c>
      <c r="I126" s="22">
        <f>IF(OR(F126="",F126=0),"",H126/F126)</f>
        <v/>
      </c>
      <c r="J126" s="10" t="n"/>
      <c r="K126" s="14">
        <f>IF(A126="","",IF(H126&gt;=F126,"OK","Pendiente"))</f>
        <v/>
      </c>
    </row>
    <row r="127">
      <c r="A127" s="17" t="n"/>
      <c r="B127" s="14">
        <f>IF(A127="","",WEEKNUM(A127,21))</f>
        <v/>
      </c>
      <c r="C127" s="14">
        <f>IF(A127="","",YEAR(A127))</f>
        <v/>
      </c>
      <c r="D127" s="6" t="n"/>
      <c r="E127" s="9" t="n"/>
      <c r="F127" s="18" t="n"/>
      <c r="G127" s="9" t="n"/>
      <c r="H127" s="19">
        <f>IF(A127="","",IFERROR(SUMIFS(Registro!$D$6:$D$1000,Registro!$A$6:$A$1000,A127),0))</f>
        <v/>
      </c>
      <c r="I127" s="22">
        <f>IF(OR(F127="",F127=0),"",H127/F127)</f>
        <v/>
      </c>
      <c r="J127" s="10" t="n"/>
      <c r="K127" s="14">
        <f>IF(A127="","",IF(H127&gt;=F127,"OK","Pendiente"))</f>
        <v/>
      </c>
    </row>
    <row r="128">
      <c r="A128" s="17" t="n"/>
      <c r="B128" s="14">
        <f>IF(A128="","",WEEKNUM(A128,21))</f>
        <v/>
      </c>
      <c r="C128" s="14">
        <f>IF(A128="","",YEAR(A128))</f>
        <v/>
      </c>
      <c r="D128" s="6" t="n"/>
      <c r="E128" s="9" t="n"/>
      <c r="F128" s="18" t="n"/>
      <c r="G128" s="9" t="n"/>
      <c r="H128" s="19">
        <f>IF(A128="","",IFERROR(SUMIFS(Registro!$D$6:$D$1000,Registro!$A$6:$A$1000,A128),0))</f>
        <v/>
      </c>
      <c r="I128" s="22">
        <f>IF(OR(F128="",F128=0),"",H128/F128)</f>
        <v/>
      </c>
      <c r="J128" s="10" t="n"/>
      <c r="K128" s="14">
        <f>IF(A128="","",IF(H128&gt;=F128,"OK","Pendiente"))</f>
        <v/>
      </c>
    </row>
    <row r="129">
      <c r="A129" s="17" t="n"/>
      <c r="B129" s="14">
        <f>IF(A129="","",WEEKNUM(A129,21))</f>
        <v/>
      </c>
      <c r="C129" s="14">
        <f>IF(A129="","",YEAR(A129))</f>
        <v/>
      </c>
      <c r="D129" s="6" t="n"/>
      <c r="E129" s="9" t="n"/>
      <c r="F129" s="18" t="n"/>
      <c r="G129" s="9" t="n"/>
      <c r="H129" s="19">
        <f>IF(A129="","",IFERROR(SUMIFS(Registro!$D$6:$D$1000,Registro!$A$6:$A$1000,A129),0))</f>
        <v/>
      </c>
      <c r="I129" s="22">
        <f>IF(OR(F129="",F129=0),"",H129/F129)</f>
        <v/>
      </c>
      <c r="J129" s="10" t="n"/>
      <c r="K129" s="14">
        <f>IF(A129="","",IF(H129&gt;=F129,"OK","Pendiente"))</f>
        <v/>
      </c>
    </row>
    <row r="130">
      <c r="A130" s="17" t="n"/>
      <c r="B130" s="14">
        <f>IF(A130="","",WEEKNUM(A130,21))</f>
        <v/>
      </c>
      <c r="C130" s="14">
        <f>IF(A130="","",YEAR(A130))</f>
        <v/>
      </c>
      <c r="D130" s="6" t="n"/>
      <c r="E130" s="9" t="n"/>
      <c r="F130" s="18" t="n"/>
      <c r="G130" s="9" t="n"/>
      <c r="H130" s="19">
        <f>IF(A130="","",IFERROR(SUMIFS(Registro!$D$6:$D$1000,Registro!$A$6:$A$1000,A130),0))</f>
        <v/>
      </c>
      <c r="I130" s="22">
        <f>IF(OR(F130="",F130=0),"",H130/F130)</f>
        <v/>
      </c>
      <c r="J130" s="10" t="n"/>
      <c r="K130" s="14">
        <f>IF(A130="","",IF(H130&gt;=F130,"OK","Pendiente"))</f>
        <v/>
      </c>
    </row>
    <row r="131">
      <c r="A131" s="17" t="n"/>
      <c r="B131" s="14">
        <f>IF(A131="","",WEEKNUM(A131,21))</f>
        <v/>
      </c>
      <c r="C131" s="14">
        <f>IF(A131="","",YEAR(A131))</f>
        <v/>
      </c>
      <c r="D131" s="6" t="n"/>
      <c r="E131" s="9" t="n"/>
      <c r="F131" s="18" t="n"/>
      <c r="G131" s="9" t="n"/>
      <c r="H131" s="19">
        <f>IF(A131="","",IFERROR(SUMIFS(Registro!$D$6:$D$1000,Registro!$A$6:$A$1000,A131),0))</f>
        <v/>
      </c>
      <c r="I131" s="22">
        <f>IF(OR(F131="",F131=0),"",H131/F131)</f>
        <v/>
      </c>
      <c r="J131" s="10" t="n"/>
      <c r="K131" s="14">
        <f>IF(A131="","",IF(H131&gt;=F131,"OK","Pendiente"))</f>
        <v/>
      </c>
    </row>
    <row r="132">
      <c r="A132" s="17" t="n"/>
      <c r="B132" s="14">
        <f>IF(A132="","",WEEKNUM(A132,21))</f>
        <v/>
      </c>
      <c r="C132" s="14">
        <f>IF(A132="","",YEAR(A132))</f>
        <v/>
      </c>
      <c r="D132" s="6" t="n"/>
      <c r="E132" s="9" t="n"/>
      <c r="F132" s="18" t="n"/>
      <c r="G132" s="9" t="n"/>
      <c r="H132" s="19">
        <f>IF(A132="","",IFERROR(SUMIFS(Registro!$D$6:$D$1000,Registro!$A$6:$A$1000,A132),0))</f>
        <v/>
      </c>
      <c r="I132" s="22">
        <f>IF(OR(F132="",F132=0),"",H132/F132)</f>
        <v/>
      </c>
      <c r="J132" s="10" t="n"/>
      <c r="K132" s="14">
        <f>IF(A132="","",IF(H132&gt;=F132,"OK","Pendiente"))</f>
        <v/>
      </c>
    </row>
    <row r="133">
      <c r="A133" s="17" t="n"/>
      <c r="B133" s="14">
        <f>IF(A133="","",WEEKNUM(A133,21))</f>
        <v/>
      </c>
      <c r="C133" s="14">
        <f>IF(A133="","",YEAR(A133))</f>
        <v/>
      </c>
      <c r="D133" s="6" t="n"/>
      <c r="E133" s="9" t="n"/>
      <c r="F133" s="18" t="n"/>
      <c r="G133" s="9" t="n"/>
      <c r="H133" s="19">
        <f>IF(A133="","",IFERROR(SUMIFS(Registro!$D$6:$D$1000,Registro!$A$6:$A$1000,A133),0))</f>
        <v/>
      </c>
      <c r="I133" s="22">
        <f>IF(OR(F133="",F133=0),"",H133/F133)</f>
        <v/>
      </c>
      <c r="J133" s="10" t="n"/>
      <c r="K133" s="14">
        <f>IF(A133="","",IF(H133&gt;=F133,"OK","Pendiente"))</f>
        <v/>
      </c>
    </row>
    <row r="134">
      <c r="A134" s="17" t="n"/>
      <c r="B134" s="14">
        <f>IF(A134="","",WEEKNUM(A134,21))</f>
        <v/>
      </c>
      <c r="C134" s="14">
        <f>IF(A134="","",YEAR(A134))</f>
        <v/>
      </c>
      <c r="D134" s="6" t="n"/>
      <c r="E134" s="9" t="n"/>
      <c r="F134" s="18" t="n"/>
      <c r="G134" s="9" t="n"/>
      <c r="H134" s="19">
        <f>IF(A134="","",IFERROR(SUMIFS(Registro!$D$6:$D$1000,Registro!$A$6:$A$1000,A134),0))</f>
        <v/>
      </c>
      <c r="I134" s="22">
        <f>IF(OR(F134="",F134=0),"",H134/F134)</f>
        <v/>
      </c>
      <c r="J134" s="10" t="n"/>
      <c r="K134" s="14">
        <f>IF(A134="","",IF(H134&gt;=F134,"OK","Pendiente"))</f>
        <v/>
      </c>
    </row>
    <row r="135">
      <c r="A135" s="17" t="n"/>
      <c r="B135" s="14">
        <f>IF(A135="","",WEEKNUM(A135,21))</f>
        <v/>
      </c>
      <c r="C135" s="14">
        <f>IF(A135="","",YEAR(A135))</f>
        <v/>
      </c>
      <c r="D135" s="6" t="n"/>
      <c r="E135" s="9" t="n"/>
      <c r="F135" s="18" t="n"/>
      <c r="G135" s="9" t="n"/>
      <c r="H135" s="19">
        <f>IF(A135="","",IFERROR(SUMIFS(Registro!$D$6:$D$1000,Registro!$A$6:$A$1000,A135),0))</f>
        <v/>
      </c>
      <c r="I135" s="22">
        <f>IF(OR(F135="",F135=0),"",H135/F135)</f>
        <v/>
      </c>
      <c r="J135" s="10" t="n"/>
      <c r="K135" s="14">
        <f>IF(A135="","",IF(H135&gt;=F135,"OK","Pendiente"))</f>
        <v/>
      </c>
    </row>
    <row r="136">
      <c r="A136" s="17" t="n"/>
      <c r="B136" s="14">
        <f>IF(A136="","",WEEKNUM(A136,21))</f>
        <v/>
      </c>
      <c r="C136" s="14">
        <f>IF(A136="","",YEAR(A136))</f>
        <v/>
      </c>
      <c r="D136" s="6" t="n"/>
      <c r="E136" s="9" t="n"/>
      <c r="F136" s="18" t="n"/>
      <c r="G136" s="9" t="n"/>
      <c r="H136" s="19">
        <f>IF(A136="","",IFERROR(SUMIFS(Registro!$D$6:$D$1000,Registro!$A$6:$A$1000,A136),0))</f>
        <v/>
      </c>
      <c r="I136" s="22">
        <f>IF(OR(F136="",F136=0),"",H136/F136)</f>
        <v/>
      </c>
      <c r="J136" s="10" t="n"/>
      <c r="K136" s="14">
        <f>IF(A136="","",IF(H136&gt;=F136,"OK","Pendiente"))</f>
        <v/>
      </c>
    </row>
    <row r="137">
      <c r="A137" s="17" t="n"/>
      <c r="B137" s="14">
        <f>IF(A137="","",WEEKNUM(A137,21))</f>
        <v/>
      </c>
      <c r="C137" s="14">
        <f>IF(A137="","",YEAR(A137))</f>
        <v/>
      </c>
      <c r="D137" s="6" t="n"/>
      <c r="E137" s="9" t="n"/>
      <c r="F137" s="18" t="n"/>
      <c r="G137" s="9" t="n"/>
      <c r="H137" s="19">
        <f>IF(A137="","",IFERROR(SUMIFS(Registro!$D$6:$D$1000,Registro!$A$6:$A$1000,A137),0))</f>
        <v/>
      </c>
      <c r="I137" s="22">
        <f>IF(OR(F137="",F137=0),"",H137/F137)</f>
        <v/>
      </c>
      <c r="J137" s="10" t="n"/>
      <c r="K137" s="14">
        <f>IF(A137="","",IF(H137&gt;=F137,"OK","Pendiente"))</f>
        <v/>
      </c>
    </row>
    <row r="138">
      <c r="A138" s="17" t="n"/>
      <c r="B138" s="14">
        <f>IF(A138="","",WEEKNUM(A138,21))</f>
        <v/>
      </c>
      <c r="C138" s="14">
        <f>IF(A138="","",YEAR(A138))</f>
        <v/>
      </c>
      <c r="D138" s="6" t="n"/>
      <c r="E138" s="9" t="n"/>
      <c r="F138" s="18" t="n"/>
      <c r="G138" s="9" t="n"/>
      <c r="H138" s="19">
        <f>IF(A138="","",IFERROR(SUMIFS(Registro!$D$6:$D$1000,Registro!$A$6:$A$1000,A138),0))</f>
        <v/>
      </c>
      <c r="I138" s="22">
        <f>IF(OR(F138="",F138=0),"",H138/F138)</f>
        <v/>
      </c>
      <c r="J138" s="10" t="n"/>
      <c r="K138" s="14">
        <f>IF(A138="","",IF(H138&gt;=F138,"OK","Pendiente"))</f>
        <v/>
      </c>
    </row>
    <row r="139">
      <c r="A139" s="17" t="n"/>
      <c r="B139" s="14">
        <f>IF(A139="","",WEEKNUM(A139,21))</f>
        <v/>
      </c>
      <c r="C139" s="14">
        <f>IF(A139="","",YEAR(A139))</f>
        <v/>
      </c>
      <c r="D139" s="6" t="n"/>
      <c r="E139" s="9" t="n"/>
      <c r="F139" s="18" t="n"/>
      <c r="G139" s="9" t="n"/>
      <c r="H139" s="19">
        <f>IF(A139="","",IFERROR(SUMIFS(Registro!$D$6:$D$1000,Registro!$A$6:$A$1000,A139),0))</f>
        <v/>
      </c>
      <c r="I139" s="22">
        <f>IF(OR(F139="",F139=0),"",H139/F139)</f>
        <v/>
      </c>
      <c r="J139" s="10" t="n"/>
      <c r="K139" s="14">
        <f>IF(A139="","",IF(H139&gt;=F139,"OK","Pendiente"))</f>
        <v/>
      </c>
    </row>
    <row r="140">
      <c r="A140" s="17" t="n"/>
      <c r="B140" s="14">
        <f>IF(A140="","",WEEKNUM(A140,21))</f>
        <v/>
      </c>
      <c r="C140" s="14">
        <f>IF(A140="","",YEAR(A140))</f>
        <v/>
      </c>
      <c r="D140" s="6" t="n"/>
      <c r="E140" s="9" t="n"/>
      <c r="F140" s="18" t="n"/>
      <c r="G140" s="9" t="n"/>
      <c r="H140" s="19">
        <f>IF(A140="","",IFERROR(SUMIFS(Registro!$D$6:$D$1000,Registro!$A$6:$A$1000,A140),0))</f>
        <v/>
      </c>
      <c r="I140" s="22">
        <f>IF(OR(F140="",F140=0),"",H140/F140)</f>
        <v/>
      </c>
      <c r="J140" s="10" t="n"/>
      <c r="K140" s="14">
        <f>IF(A140="","",IF(H140&gt;=F140,"OK","Pendiente"))</f>
        <v/>
      </c>
    </row>
    <row r="141">
      <c r="A141" s="17" t="n"/>
      <c r="B141" s="14">
        <f>IF(A141="","",WEEKNUM(A141,21))</f>
        <v/>
      </c>
      <c r="C141" s="14">
        <f>IF(A141="","",YEAR(A141))</f>
        <v/>
      </c>
      <c r="D141" s="6" t="n"/>
      <c r="E141" s="9" t="n"/>
      <c r="F141" s="18" t="n"/>
      <c r="G141" s="9" t="n"/>
      <c r="H141" s="19">
        <f>IF(A141="","",IFERROR(SUMIFS(Registro!$D$6:$D$1000,Registro!$A$6:$A$1000,A141),0))</f>
        <v/>
      </c>
      <c r="I141" s="22">
        <f>IF(OR(F141="",F141=0),"",H141/F141)</f>
        <v/>
      </c>
      <c r="J141" s="10" t="n"/>
      <c r="K141" s="14">
        <f>IF(A141="","",IF(H141&gt;=F141,"OK","Pendiente"))</f>
        <v/>
      </c>
    </row>
    <row r="142">
      <c r="A142" s="17" t="n"/>
      <c r="B142" s="14">
        <f>IF(A142="","",WEEKNUM(A142,21))</f>
        <v/>
      </c>
      <c r="C142" s="14">
        <f>IF(A142="","",YEAR(A142))</f>
        <v/>
      </c>
      <c r="D142" s="6" t="n"/>
      <c r="E142" s="9" t="n"/>
      <c r="F142" s="18" t="n"/>
      <c r="G142" s="9" t="n"/>
      <c r="H142" s="19">
        <f>IF(A142="","",IFERROR(SUMIFS(Registro!$D$6:$D$1000,Registro!$A$6:$A$1000,A142),0))</f>
        <v/>
      </c>
      <c r="I142" s="22">
        <f>IF(OR(F142="",F142=0),"",H142/F142)</f>
        <v/>
      </c>
      <c r="J142" s="10" t="n"/>
      <c r="K142" s="14">
        <f>IF(A142="","",IF(H142&gt;=F142,"OK","Pendiente"))</f>
        <v/>
      </c>
    </row>
    <row r="143">
      <c r="A143" s="17" t="n"/>
      <c r="B143" s="14">
        <f>IF(A143="","",WEEKNUM(A143,21))</f>
        <v/>
      </c>
      <c r="C143" s="14">
        <f>IF(A143="","",YEAR(A143))</f>
        <v/>
      </c>
      <c r="D143" s="6" t="n"/>
      <c r="E143" s="9" t="n"/>
      <c r="F143" s="18" t="n"/>
      <c r="G143" s="9" t="n"/>
      <c r="H143" s="19">
        <f>IF(A143="","",IFERROR(SUMIFS(Registro!$D$6:$D$1000,Registro!$A$6:$A$1000,A143),0))</f>
        <v/>
      </c>
      <c r="I143" s="22">
        <f>IF(OR(F143="",F143=0),"",H143/F143)</f>
        <v/>
      </c>
      <c r="J143" s="10" t="n"/>
      <c r="K143" s="14">
        <f>IF(A143="","",IF(H143&gt;=F143,"OK","Pendiente"))</f>
        <v/>
      </c>
    </row>
    <row r="144">
      <c r="A144" s="17" t="n"/>
      <c r="B144" s="14">
        <f>IF(A144="","",WEEKNUM(A144,21))</f>
        <v/>
      </c>
      <c r="C144" s="14">
        <f>IF(A144="","",YEAR(A144))</f>
        <v/>
      </c>
      <c r="D144" s="6" t="n"/>
      <c r="E144" s="9" t="n"/>
      <c r="F144" s="18" t="n"/>
      <c r="G144" s="9" t="n"/>
      <c r="H144" s="19">
        <f>IF(A144="","",IFERROR(SUMIFS(Registro!$D$6:$D$1000,Registro!$A$6:$A$1000,A144),0))</f>
        <v/>
      </c>
      <c r="I144" s="22">
        <f>IF(OR(F144="",F144=0),"",H144/F144)</f>
        <v/>
      </c>
      <c r="J144" s="10" t="n"/>
      <c r="K144" s="14">
        <f>IF(A144="","",IF(H144&gt;=F144,"OK","Pendiente"))</f>
        <v/>
      </c>
    </row>
    <row r="145">
      <c r="A145" s="17" t="n"/>
      <c r="B145" s="14">
        <f>IF(A145="","",WEEKNUM(A145,21))</f>
        <v/>
      </c>
      <c r="C145" s="14">
        <f>IF(A145="","",YEAR(A145))</f>
        <v/>
      </c>
      <c r="D145" s="6" t="n"/>
      <c r="E145" s="9" t="n"/>
      <c r="F145" s="18" t="n"/>
      <c r="G145" s="9" t="n"/>
      <c r="H145" s="19">
        <f>IF(A145="","",IFERROR(SUMIFS(Registro!$D$6:$D$1000,Registro!$A$6:$A$1000,A145),0))</f>
        <v/>
      </c>
      <c r="I145" s="22">
        <f>IF(OR(F145="",F145=0),"",H145/F145)</f>
        <v/>
      </c>
      <c r="J145" s="10" t="n"/>
      <c r="K145" s="14">
        <f>IF(A145="","",IF(H145&gt;=F145,"OK","Pendiente"))</f>
        <v/>
      </c>
    </row>
    <row r="146">
      <c r="A146" s="17" t="n"/>
      <c r="B146" s="14">
        <f>IF(A146="","",WEEKNUM(A146,21))</f>
        <v/>
      </c>
      <c r="C146" s="14">
        <f>IF(A146="","",YEAR(A146))</f>
        <v/>
      </c>
      <c r="D146" s="6" t="n"/>
      <c r="E146" s="9" t="n"/>
      <c r="F146" s="18" t="n"/>
      <c r="G146" s="9" t="n"/>
      <c r="H146" s="19">
        <f>IF(A146="","",IFERROR(SUMIFS(Registro!$D$6:$D$1000,Registro!$A$6:$A$1000,A146),0))</f>
        <v/>
      </c>
      <c r="I146" s="22">
        <f>IF(OR(F146="",F146=0),"",H146/F146)</f>
        <v/>
      </c>
      <c r="J146" s="10" t="n"/>
      <c r="K146" s="14">
        <f>IF(A146="","",IF(H146&gt;=F146,"OK","Pendiente"))</f>
        <v/>
      </c>
    </row>
    <row r="147">
      <c r="A147" s="17" t="n"/>
      <c r="B147" s="14">
        <f>IF(A147="","",WEEKNUM(A147,21))</f>
        <v/>
      </c>
      <c r="C147" s="14">
        <f>IF(A147="","",YEAR(A147))</f>
        <v/>
      </c>
      <c r="D147" s="6" t="n"/>
      <c r="E147" s="9" t="n"/>
      <c r="F147" s="18" t="n"/>
      <c r="G147" s="9" t="n"/>
      <c r="H147" s="19">
        <f>IF(A147="","",IFERROR(SUMIFS(Registro!$D$6:$D$1000,Registro!$A$6:$A$1000,A147),0))</f>
        <v/>
      </c>
      <c r="I147" s="22">
        <f>IF(OR(F147="",F147=0),"",H147/F147)</f>
        <v/>
      </c>
      <c r="J147" s="10" t="n"/>
      <c r="K147" s="14">
        <f>IF(A147="","",IF(H147&gt;=F147,"OK","Pendiente"))</f>
        <v/>
      </c>
    </row>
    <row r="148">
      <c r="A148" s="17" t="n"/>
      <c r="B148" s="14">
        <f>IF(A148="","",WEEKNUM(A148,21))</f>
        <v/>
      </c>
      <c r="C148" s="14">
        <f>IF(A148="","",YEAR(A148))</f>
        <v/>
      </c>
      <c r="D148" s="6" t="n"/>
      <c r="E148" s="9" t="n"/>
      <c r="F148" s="18" t="n"/>
      <c r="G148" s="9" t="n"/>
      <c r="H148" s="19">
        <f>IF(A148="","",IFERROR(SUMIFS(Registro!$D$6:$D$1000,Registro!$A$6:$A$1000,A148),0))</f>
        <v/>
      </c>
      <c r="I148" s="22">
        <f>IF(OR(F148="",F148=0),"",H148/F148)</f>
        <v/>
      </c>
      <c r="J148" s="10" t="n"/>
      <c r="K148" s="14">
        <f>IF(A148="","",IF(H148&gt;=F148,"OK","Pendiente"))</f>
        <v/>
      </c>
    </row>
    <row r="149">
      <c r="A149" s="17" t="n"/>
      <c r="B149" s="14">
        <f>IF(A149="","",WEEKNUM(A149,21))</f>
        <v/>
      </c>
      <c r="C149" s="14">
        <f>IF(A149="","",YEAR(A149))</f>
        <v/>
      </c>
      <c r="D149" s="6" t="n"/>
      <c r="E149" s="9" t="n"/>
      <c r="F149" s="18" t="n"/>
      <c r="G149" s="9" t="n"/>
      <c r="H149" s="19">
        <f>IF(A149="","",IFERROR(SUMIFS(Registro!$D$6:$D$1000,Registro!$A$6:$A$1000,A149),0))</f>
        <v/>
      </c>
      <c r="I149" s="22">
        <f>IF(OR(F149="",F149=0),"",H149/F149)</f>
        <v/>
      </c>
      <c r="J149" s="10" t="n"/>
      <c r="K149" s="14">
        <f>IF(A149="","",IF(H149&gt;=F149,"OK","Pendiente"))</f>
        <v/>
      </c>
    </row>
    <row r="150">
      <c r="A150" s="17" t="n"/>
      <c r="B150" s="14">
        <f>IF(A150="","",WEEKNUM(A150,21))</f>
        <v/>
      </c>
      <c r="C150" s="14">
        <f>IF(A150="","",YEAR(A150))</f>
        <v/>
      </c>
      <c r="D150" s="6" t="n"/>
      <c r="E150" s="9" t="n"/>
      <c r="F150" s="18" t="n"/>
      <c r="G150" s="9" t="n"/>
      <c r="H150" s="19">
        <f>IF(A150="","",IFERROR(SUMIFS(Registro!$D$6:$D$1000,Registro!$A$6:$A$1000,A150),0))</f>
        <v/>
      </c>
      <c r="I150" s="22">
        <f>IF(OR(F150="",F150=0),"",H150/F150)</f>
        <v/>
      </c>
      <c r="J150" s="10" t="n"/>
      <c r="K150" s="14">
        <f>IF(A150="","",IF(H150&gt;=F150,"OK","Pendiente"))</f>
        <v/>
      </c>
    </row>
    <row r="151">
      <c r="A151" s="17" t="n"/>
      <c r="B151" s="14">
        <f>IF(A151="","",WEEKNUM(A151,21))</f>
        <v/>
      </c>
      <c r="C151" s="14">
        <f>IF(A151="","",YEAR(A151))</f>
        <v/>
      </c>
      <c r="D151" s="6" t="n"/>
      <c r="E151" s="9" t="n"/>
      <c r="F151" s="18" t="n"/>
      <c r="G151" s="9" t="n"/>
      <c r="H151" s="19">
        <f>IF(A151="","",IFERROR(SUMIFS(Registro!$D$6:$D$1000,Registro!$A$6:$A$1000,A151),0))</f>
        <v/>
      </c>
      <c r="I151" s="22">
        <f>IF(OR(F151="",F151=0),"",H151/F151)</f>
        <v/>
      </c>
      <c r="J151" s="10" t="n"/>
      <c r="K151" s="14">
        <f>IF(A151="","",IF(H151&gt;=F151,"OK","Pendiente"))</f>
        <v/>
      </c>
    </row>
    <row r="152">
      <c r="A152" s="17" t="n"/>
      <c r="B152" s="14">
        <f>IF(A152="","",WEEKNUM(A152,21))</f>
        <v/>
      </c>
      <c r="C152" s="14">
        <f>IF(A152="","",YEAR(A152))</f>
        <v/>
      </c>
      <c r="D152" s="6" t="n"/>
      <c r="E152" s="9" t="n"/>
      <c r="F152" s="18" t="n"/>
      <c r="G152" s="9" t="n"/>
      <c r="H152" s="19">
        <f>IF(A152="","",IFERROR(SUMIFS(Registro!$D$6:$D$1000,Registro!$A$6:$A$1000,A152),0))</f>
        <v/>
      </c>
      <c r="I152" s="22">
        <f>IF(OR(F152="",F152=0),"",H152/F152)</f>
        <v/>
      </c>
      <c r="J152" s="10" t="n"/>
      <c r="K152" s="14">
        <f>IF(A152="","",IF(H152&gt;=F152,"OK","Pendiente"))</f>
        <v/>
      </c>
    </row>
    <row r="153">
      <c r="A153" s="17" t="n"/>
      <c r="B153" s="14">
        <f>IF(A153="","",WEEKNUM(A153,21))</f>
        <v/>
      </c>
      <c r="C153" s="14">
        <f>IF(A153="","",YEAR(A153))</f>
        <v/>
      </c>
      <c r="D153" s="6" t="n"/>
      <c r="E153" s="9" t="n"/>
      <c r="F153" s="18" t="n"/>
      <c r="G153" s="9" t="n"/>
      <c r="H153" s="19">
        <f>IF(A153="","",IFERROR(SUMIFS(Registro!$D$6:$D$1000,Registro!$A$6:$A$1000,A153),0))</f>
        <v/>
      </c>
      <c r="I153" s="22">
        <f>IF(OR(F153="",F153=0),"",H153/F153)</f>
        <v/>
      </c>
      <c r="J153" s="10" t="n"/>
      <c r="K153" s="14">
        <f>IF(A153="","",IF(H153&gt;=F153,"OK","Pendiente"))</f>
        <v/>
      </c>
    </row>
    <row r="154">
      <c r="A154" s="17" t="n"/>
      <c r="B154" s="14">
        <f>IF(A154="","",WEEKNUM(A154,21))</f>
        <v/>
      </c>
      <c r="C154" s="14">
        <f>IF(A154="","",YEAR(A154))</f>
        <v/>
      </c>
      <c r="D154" s="6" t="n"/>
      <c r="E154" s="9" t="n"/>
      <c r="F154" s="18" t="n"/>
      <c r="G154" s="9" t="n"/>
      <c r="H154" s="19">
        <f>IF(A154="","",IFERROR(SUMIFS(Registro!$D$6:$D$1000,Registro!$A$6:$A$1000,A154),0))</f>
        <v/>
      </c>
      <c r="I154" s="22">
        <f>IF(OR(F154="",F154=0),"",H154/F154)</f>
        <v/>
      </c>
      <c r="J154" s="10" t="n"/>
      <c r="K154" s="14">
        <f>IF(A154="","",IF(H154&gt;=F154,"OK","Pendiente"))</f>
        <v/>
      </c>
    </row>
    <row r="155">
      <c r="A155" s="17" t="n"/>
      <c r="B155" s="14">
        <f>IF(A155="","",WEEKNUM(A155,21))</f>
        <v/>
      </c>
      <c r="C155" s="14">
        <f>IF(A155="","",YEAR(A155))</f>
        <v/>
      </c>
      <c r="D155" s="6" t="n"/>
      <c r="E155" s="9" t="n"/>
      <c r="F155" s="18" t="n"/>
      <c r="G155" s="9" t="n"/>
      <c r="H155" s="19">
        <f>IF(A155="","",IFERROR(SUMIFS(Registro!$D$6:$D$1000,Registro!$A$6:$A$1000,A155),0))</f>
        <v/>
      </c>
      <c r="I155" s="22">
        <f>IF(OR(F155="",F155=0),"",H155/F155)</f>
        <v/>
      </c>
      <c r="J155" s="10" t="n"/>
      <c r="K155" s="14">
        <f>IF(A155="","",IF(H155&gt;=F155,"OK","Pendiente"))</f>
        <v/>
      </c>
    </row>
    <row r="156">
      <c r="A156" s="17" t="n"/>
      <c r="B156" s="14">
        <f>IF(A156="","",WEEKNUM(A156,21))</f>
        <v/>
      </c>
      <c r="C156" s="14">
        <f>IF(A156="","",YEAR(A156))</f>
        <v/>
      </c>
      <c r="D156" s="6" t="n"/>
      <c r="E156" s="9" t="n"/>
      <c r="F156" s="18" t="n"/>
      <c r="G156" s="9" t="n"/>
      <c r="H156" s="19">
        <f>IF(A156="","",IFERROR(SUMIFS(Registro!$D$6:$D$1000,Registro!$A$6:$A$1000,A156),0))</f>
        <v/>
      </c>
      <c r="I156" s="22">
        <f>IF(OR(F156="",F156=0),"",H156/F156)</f>
        <v/>
      </c>
      <c r="J156" s="10" t="n"/>
      <c r="K156" s="14">
        <f>IF(A156="","",IF(H156&gt;=F156,"OK","Pendiente"))</f>
        <v/>
      </c>
    </row>
    <row r="157">
      <c r="A157" s="17" t="n"/>
      <c r="B157" s="14">
        <f>IF(A157="","",WEEKNUM(A157,21))</f>
        <v/>
      </c>
      <c r="C157" s="14">
        <f>IF(A157="","",YEAR(A157))</f>
        <v/>
      </c>
      <c r="D157" s="6" t="n"/>
      <c r="E157" s="9" t="n"/>
      <c r="F157" s="18" t="n"/>
      <c r="G157" s="9" t="n"/>
      <c r="H157" s="19">
        <f>IF(A157="","",IFERROR(SUMIFS(Registro!$D$6:$D$1000,Registro!$A$6:$A$1000,A157),0))</f>
        <v/>
      </c>
      <c r="I157" s="22">
        <f>IF(OR(F157="",F157=0),"",H157/F157)</f>
        <v/>
      </c>
      <c r="J157" s="10" t="n"/>
      <c r="K157" s="14">
        <f>IF(A157="","",IF(H157&gt;=F157,"OK","Pendiente"))</f>
        <v/>
      </c>
    </row>
    <row r="158">
      <c r="A158" s="17" t="n"/>
      <c r="B158" s="14">
        <f>IF(A158="","",WEEKNUM(A158,21))</f>
        <v/>
      </c>
      <c r="C158" s="14">
        <f>IF(A158="","",YEAR(A158))</f>
        <v/>
      </c>
      <c r="D158" s="6" t="n"/>
      <c r="E158" s="9" t="n"/>
      <c r="F158" s="18" t="n"/>
      <c r="G158" s="9" t="n"/>
      <c r="H158" s="19">
        <f>IF(A158="","",IFERROR(SUMIFS(Registro!$D$6:$D$1000,Registro!$A$6:$A$1000,A158),0))</f>
        <v/>
      </c>
      <c r="I158" s="22">
        <f>IF(OR(F158="",F158=0),"",H158/F158)</f>
        <v/>
      </c>
      <c r="J158" s="10" t="n"/>
      <c r="K158" s="14">
        <f>IF(A158="","",IF(H158&gt;=F158,"OK","Pendiente"))</f>
        <v/>
      </c>
    </row>
    <row r="159">
      <c r="A159" s="17" t="n"/>
      <c r="B159" s="14">
        <f>IF(A159="","",WEEKNUM(A159,21))</f>
        <v/>
      </c>
      <c r="C159" s="14">
        <f>IF(A159="","",YEAR(A159))</f>
        <v/>
      </c>
      <c r="D159" s="6" t="n"/>
      <c r="E159" s="9" t="n"/>
      <c r="F159" s="18" t="n"/>
      <c r="G159" s="9" t="n"/>
      <c r="H159" s="19">
        <f>IF(A159="","",IFERROR(SUMIFS(Registro!$D$6:$D$1000,Registro!$A$6:$A$1000,A159),0))</f>
        <v/>
      </c>
      <c r="I159" s="22">
        <f>IF(OR(F159="",F159=0),"",H159/F159)</f>
        <v/>
      </c>
      <c r="J159" s="10" t="n"/>
      <c r="K159" s="14">
        <f>IF(A159="","",IF(H159&gt;=F159,"OK","Pendiente"))</f>
        <v/>
      </c>
    </row>
    <row r="160">
      <c r="A160" s="17" t="n"/>
      <c r="B160" s="14">
        <f>IF(A160="","",WEEKNUM(A160,21))</f>
        <v/>
      </c>
      <c r="C160" s="14">
        <f>IF(A160="","",YEAR(A160))</f>
        <v/>
      </c>
      <c r="D160" s="6" t="n"/>
      <c r="E160" s="9" t="n"/>
      <c r="F160" s="18" t="n"/>
      <c r="G160" s="9" t="n"/>
      <c r="H160" s="19">
        <f>IF(A160="","",IFERROR(SUMIFS(Registro!$D$6:$D$1000,Registro!$A$6:$A$1000,A160),0))</f>
        <v/>
      </c>
      <c r="I160" s="22">
        <f>IF(OR(F160="",F160=0),"",H160/F160)</f>
        <v/>
      </c>
      <c r="J160" s="10" t="n"/>
      <c r="K160" s="14">
        <f>IF(A160="","",IF(H160&gt;=F160,"OK","Pendiente"))</f>
        <v/>
      </c>
    </row>
    <row r="161">
      <c r="A161" s="17" t="n"/>
      <c r="B161" s="14">
        <f>IF(A161="","",WEEKNUM(A161,21))</f>
        <v/>
      </c>
      <c r="C161" s="14">
        <f>IF(A161="","",YEAR(A161))</f>
        <v/>
      </c>
      <c r="D161" s="6" t="n"/>
      <c r="E161" s="9" t="n"/>
      <c r="F161" s="18" t="n"/>
      <c r="G161" s="9" t="n"/>
      <c r="H161" s="19">
        <f>IF(A161="","",IFERROR(SUMIFS(Registro!$D$6:$D$1000,Registro!$A$6:$A$1000,A161),0))</f>
        <v/>
      </c>
      <c r="I161" s="22">
        <f>IF(OR(F161="",F161=0),"",H161/F161)</f>
        <v/>
      </c>
      <c r="J161" s="10" t="n"/>
      <c r="K161" s="14">
        <f>IF(A161="","",IF(H161&gt;=F161,"OK","Pendiente"))</f>
        <v/>
      </c>
    </row>
    <row r="162">
      <c r="A162" s="17" t="n"/>
      <c r="B162" s="14">
        <f>IF(A162="","",WEEKNUM(A162,21))</f>
        <v/>
      </c>
      <c r="C162" s="14">
        <f>IF(A162="","",YEAR(A162))</f>
        <v/>
      </c>
      <c r="D162" s="6" t="n"/>
      <c r="E162" s="9" t="n"/>
      <c r="F162" s="18" t="n"/>
      <c r="G162" s="9" t="n"/>
      <c r="H162" s="19">
        <f>IF(A162="","",IFERROR(SUMIFS(Registro!$D$6:$D$1000,Registro!$A$6:$A$1000,A162),0))</f>
        <v/>
      </c>
      <c r="I162" s="22">
        <f>IF(OR(F162="",F162=0),"",H162/F162)</f>
        <v/>
      </c>
      <c r="J162" s="10" t="n"/>
      <c r="K162" s="14">
        <f>IF(A162="","",IF(H162&gt;=F162,"OK","Pendiente"))</f>
        <v/>
      </c>
    </row>
    <row r="163">
      <c r="A163" s="17" t="n"/>
      <c r="B163" s="14">
        <f>IF(A163="","",WEEKNUM(A163,21))</f>
        <v/>
      </c>
      <c r="C163" s="14">
        <f>IF(A163="","",YEAR(A163))</f>
        <v/>
      </c>
      <c r="D163" s="6" t="n"/>
      <c r="E163" s="9" t="n"/>
      <c r="F163" s="18" t="n"/>
      <c r="G163" s="9" t="n"/>
      <c r="H163" s="19">
        <f>IF(A163="","",IFERROR(SUMIFS(Registro!$D$6:$D$1000,Registro!$A$6:$A$1000,A163),0))</f>
        <v/>
      </c>
      <c r="I163" s="22">
        <f>IF(OR(F163="",F163=0),"",H163/F163)</f>
        <v/>
      </c>
      <c r="J163" s="10" t="n"/>
      <c r="K163" s="14">
        <f>IF(A163="","",IF(H163&gt;=F163,"OK","Pendiente"))</f>
        <v/>
      </c>
    </row>
    <row r="164">
      <c r="A164" s="17" t="n"/>
      <c r="B164" s="14">
        <f>IF(A164="","",WEEKNUM(A164,21))</f>
        <v/>
      </c>
      <c r="C164" s="14">
        <f>IF(A164="","",YEAR(A164))</f>
        <v/>
      </c>
      <c r="D164" s="6" t="n"/>
      <c r="E164" s="9" t="n"/>
      <c r="F164" s="18" t="n"/>
      <c r="G164" s="9" t="n"/>
      <c r="H164" s="19">
        <f>IF(A164="","",IFERROR(SUMIFS(Registro!$D$6:$D$1000,Registro!$A$6:$A$1000,A164),0))</f>
        <v/>
      </c>
      <c r="I164" s="22">
        <f>IF(OR(F164="",F164=0),"",H164/F164)</f>
        <v/>
      </c>
      <c r="J164" s="10" t="n"/>
      <c r="K164" s="14">
        <f>IF(A164="","",IF(H164&gt;=F164,"OK","Pendiente"))</f>
        <v/>
      </c>
    </row>
    <row r="165">
      <c r="A165" s="17" t="n"/>
      <c r="B165" s="14">
        <f>IF(A165="","",WEEKNUM(A165,21))</f>
        <v/>
      </c>
      <c r="C165" s="14">
        <f>IF(A165="","",YEAR(A165))</f>
        <v/>
      </c>
      <c r="D165" s="6" t="n"/>
      <c r="E165" s="9" t="n"/>
      <c r="F165" s="18" t="n"/>
      <c r="G165" s="9" t="n"/>
      <c r="H165" s="19">
        <f>IF(A165="","",IFERROR(SUMIFS(Registro!$D$6:$D$1000,Registro!$A$6:$A$1000,A165),0))</f>
        <v/>
      </c>
      <c r="I165" s="22">
        <f>IF(OR(F165="",F165=0),"",H165/F165)</f>
        <v/>
      </c>
      <c r="J165" s="10" t="n"/>
      <c r="K165" s="14">
        <f>IF(A165="","",IF(H165&gt;=F165,"OK","Pendiente"))</f>
        <v/>
      </c>
    </row>
    <row r="166">
      <c r="A166" s="17" t="n"/>
      <c r="B166" s="14">
        <f>IF(A166="","",WEEKNUM(A166,21))</f>
        <v/>
      </c>
      <c r="C166" s="14">
        <f>IF(A166="","",YEAR(A166))</f>
        <v/>
      </c>
      <c r="D166" s="6" t="n"/>
      <c r="E166" s="9" t="n"/>
      <c r="F166" s="18" t="n"/>
      <c r="G166" s="9" t="n"/>
      <c r="H166" s="19">
        <f>IF(A166="","",IFERROR(SUMIFS(Registro!$D$6:$D$1000,Registro!$A$6:$A$1000,A166),0))</f>
        <v/>
      </c>
      <c r="I166" s="22">
        <f>IF(OR(F166="",F166=0),"",H166/F166)</f>
        <v/>
      </c>
      <c r="J166" s="10" t="n"/>
      <c r="K166" s="14">
        <f>IF(A166="","",IF(H166&gt;=F166,"OK","Pendiente"))</f>
        <v/>
      </c>
    </row>
    <row r="167">
      <c r="A167" s="17" t="n"/>
      <c r="B167" s="14">
        <f>IF(A167="","",WEEKNUM(A167,21))</f>
        <v/>
      </c>
      <c r="C167" s="14">
        <f>IF(A167="","",YEAR(A167))</f>
        <v/>
      </c>
      <c r="D167" s="6" t="n"/>
      <c r="E167" s="9" t="n"/>
      <c r="F167" s="18" t="n"/>
      <c r="G167" s="9" t="n"/>
      <c r="H167" s="19">
        <f>IF(A167="","",IFERROR(SUMIFS(Registro!$D$6:$D$1000,Registro!$A$6:$A$1000,A167),0))</f>
        <v/>
      </c>
      <c r="I167" s="22">
        <f>IF(OR(F167="",F167=0),"",H167/F167)</f>
        <v/>
      </c>
      <c r="J167" s="10" t="n"/>
      <c r="K167" s="14">
        <f>IF(A167="","",IF(H167&gt;=F167,"OK","Pendiente"))</f>
        <v/>
      </c>
    </row>
    <row r="168">
      <c r="A168" s="17" t="n"/>
      <c r="B168" s="14">
        <f>IF(A168="","",WEEKNUM(A168,21))</f>
        <v/>
      </c>
      <c r="C168" s="14">
        <f>IF(A168="","",YEAR(A168))</f>
        <v/>
      </c>
      <c r="D168" s="6" t="n"/>
      <c r="E168" s="9" t="n"/>
      <c r="F168" s="18" t="n"/>
      <c r="G168" s="9" t="n"/>
      <c r="H168" s="19">
        <f>IF(A168="","",IFERROR(SUMIFS(Registro!$D$6:$D$1000,Registro!$A$6:$A$1000,A168),0))</f>
        <v/>
      </c>
      <c r="I168" s="22">
        <f>IF(OR(F168="",F168=0),"",H168/F168)</f>
        <v/>
      </c>
      <c r="J168" s="10" t="n"/>
      <c r="K168" s="14">
        <f>IF(A168="","",IF(H168&gt;=F168,"OK","Pendiente"))</f>
        <v/>
      </c>
    </row>
    <row r="169">
      <c r="A169" s="17" t="n"/>
      <c r="B169" s="14">
        <f>IF(A169="","",WEEKNUM(A169,21))</f>
        <v/>
      </c>
      <c r="C169" s="14">
        <f>IF(A169="","",YEAR(A169))</f>
        <v/>
      </c>
      <c r="D169" s="6" t="n"/>
      <c r="E169" s="9" t="n"/>
      <c r="F169" s="18" t="n"/>
      <c r="G169" s="9" t="n"/>
      <c r="H169" s="19">
        <f>IF(A169="","",IFERROR(SUMIFS(Registro!$D$6:$D$1000,Registro!$A$6:$A$1000,A169),0))</f>
        <v/>
      </c>
      <c r="I169" s="22">
        <f>IF(OR(F169="",F169=0),"",H169/F169)</f>
        <v/>
      </c>
      <c r="J169" s="10" t="n"/>
      <c r="K169" s="14">
        <f>IF(A169="","",IF(H169&gt;=F169,"OK","Pendiente"))</f>
        <v/>
      </c>
    </row>
    <row r="170">
      <c r="A170" s="17" t="n"/>
      <c r="B170" s="14">
        <f>IF(A170="","",WEEKNUM(A170,21))</f>
        <v/>
      </c>
      <c r="C170" s="14">
        <f>IF(A170="","",YEAR(A170))</f>
        <v/>
      </c>
      <c r="D170" s="6" t="n"/>
      <c r="E170" s="9" t="n"/>
      <c r="F170" s="18" t="n"/>
      <c r="G170" s="9" t="n"/>
      <c r="H170" s="19">
        <f>IF(A170="","",IFERROR(SUMIFS(Registro!$D$6:$D$1000,Registro!$A$6:$A$1000,A170),0))</f>
        <v/>
      </c>
      <c r="I170" s="22">
        <f>IF(OR(F170="",F170=0),"",H170/F170)</f>
        <v/>
      </c>
      <c r="J170" s="10" t="n"/>
      <c r="K170" s="14">
        <f>IF(A170="","",IF(H170&gt;=F170,"OK","Pendiente"))</f>
        <v/>
      </c>
    </row>
    <row r="171">
      <c r="A171" s="17" t="n"/>
      <c r="B171" s="14">
        <f>IF(A171="","",WEEKNUM(A171,21))</f>
        <v/>
      </c>
      <c r="C171" s="14">
        <f>IF(A171="","",YEAR(A171))</f>
        <v/>
      </c>
      <c r="D171" s="6" t="n"/>
      <c r="E171" s="9" t="n"/>
      <c r="F171" s="18" t="n"/>
      <c r="G171" s="9" t="n"/>
      <c r="H171" s="19">
        <f>IF(A171="","",IFERROR(SUMIFS(Registro!$D$6:$D$1000,Registro!$A$6:$A$1000,A171),0))</f>
        <v/>
      </c>
      <c r="I171" s="22">
        <f>IF(OR(F171="",F171=0),"",H171/F171)</f>
        <v/>
      </c>
      <c r="J171" s="10" t="n"/>
      <c r="K171" s="14">
        <f>IF(A171="","",IF(H171&gt;=F171,"OK","Pendiente"))</f>
        <v/>
      </c>
    </row>
    <row r="172">
      <c r="A172" s="17" t="n"/>
      <c r="B172" s="14">
        <f>IF(A172="","",WEEKNUM(A172,21))</f>
        <v/>
      </c>
      <c r="C172" s="14">
        <f>IF(A172="","",YEAR(A172))</f>
        <v/>
      </c>
      <c r="D172" s="6" t="n"/>
      <c r="E172" s="9" t="n"/>
      <c r="F172" s="18" t="n"/>
      <c r="G172" s="9" t="n"/>
      <c r="H172" s="19">
        <f>IF(A172="","",IFERROR(SUMIFS(Registro!$D$6:$D$1000,Registro!$A$6:$A$1000,A172),0))</f>
        <v/>
      </c>
      <c r="I172" s="22">
        <f>IF(OR(F172="",F172=0),"",H172/F172)</f>
        <v/>
      </c>
      <c r="J172" s="10" t="n"/>
      <c r="K172" s="14">
        <f>IF(A172="","",IF(H172&gt;=F172,"OK","Pendiente"))</f>
        <v/>
      </c>
    </row>
    <row r="173">
      <c r="A173" s="17" t="n"/>
      <c r="B173" s="14">
        <f>IF(A173="","",WEEKNUM(A173,21))</f>
        <v/>
      </c>
      <c r="C173" s="14">
        <f>IF(A173="","",YEAR(A173))</f>
        <v/>
      </c>
      <c r="D173" s="6" t="n"/>
      <c r="E173" s="9" t="n"/>
      <c r="F173" s="18" t="n"/>
      <c r="G173" s="9" t="n"/>
      <c r="H173" s="19">
        <f>IF(A173="","",IFERROR(SUMIFS(Registro!$D$6:$D$1000,Registro!$A$6:$A$1000,A173),0))</f>
        <v/>
      </c>
      <c r="I173" s="22">
        <f>IF(OR(F173="",F173=0),"",H173/F173)</f>
        <v/>
      </c>
      <c r="J173" s="10" t="n"/>
      <c r="K173" s="14">
        <f>IF(A173="","",IF(H173&gt;=F173,"OK","Pendiente"))</f>
        <v/>
      </c>
    </row>
    <row r="174">
      <c r="A174" s="17" t="n"/>
      <c r="B174" s="14">
        <f>IF(A174="","",WEEKNUM(A174,21))</f>
        <v/>
      </c>
      <c r="C174" s="14">
        <f>IF(A174="","",YEAR(A174))</f>
        <v/>
      </c>
      <c r="D174" s="6" t="n"/>
      <c r="E174" s="9" t="n"/>
      <c r="F174" s="18" t="n"/>
      <c r="G174" s="9" t="n"/>
      <c r="H174" s="19">
        <f>IF(A174="","",IFERROR(SUMIFS(Registro!$D$6:$D$1000,Registro!$A$6:$A$1000,A174),0))</f>
        <v/>
      </c>
      <c r="I174" s="22">
        <f>IF(OR(F174="",F174=0),"",H174/F174)</f>
        <v/>
      </c>
      <c r="J174" s="10" t="n"/>
      <c r="K174" s="14">
        <f>IF(A174="","",IF(H174&gt;=F174,"OK","Pendiente"))</f>
        <v/>
      </c>
    </row>
    <row r="175">
      <c r="A175" s="17" t="n"/>
      <c r="B175" s="14">
        <f>IF(A175="","",WEEKNUM(A175,21))</f>
        <v/>
      </c>
      <c r="C175" s="14">
        <f>IF(A175="","",YEAR(A175))</f>
        <v/>
      </c>
      <c r="D175" s="6" t="n"/>
      <c r="E175" s="9" t="n"/>
      <c r="F175" s="18" t="n"/>
      <c r="G175" s="9" t="n"/>
      <c r="H175" s="19">
        <f>IF(A175="","",IFERROR(SUMIFS(Registro!$D$6:$D$1000,Registro!$A$6:$A$1000,A175),0))</f>
        <v/>
      </c>
      <c r="I175" s="22">
        <f>IF(OR(F175="",F175=0),"",H175/F175)</f>
        <v/>
      </c>
      <c r="J175" s="10" t="n"/>
      <c r="K175" s="14">
        <f>IF(A175="","",IF(H175&gt;=F175,"OK","Pendiente"))</f>
        <v/>
      </c>
    </row>
    <row r="176">
      <c r="A176" s="17" t="n"/>
      <c r="B176" s="14">
        <f>IF(A176="","",WEEKNUM(A176,21))</f>
        <v/>
      </c>
      <c r="C176" s="14">
        <f>IF(A176="","",YEAR(A176))</f>
        <v/>
      </c>
      <c r="D176" s="6" t="n"/>
      <c r="E176" s="9" t="n"/>
      <c r="F176" s="18" t="n"/>
      <c r="G176" s="9" t="n"/>
      <c r="H176" s="19">
        <f>IF(A176="","",IFERROR(SUMIFS(Registro!$D$6:$D$1000,Registro!$A$6:$A$1000,A176),0))</f>
        <v/>
      </c>
      <c r="I176" s="22">
        <f>IF(OR(F176="",F176=0),"",H176/F176)</f>
        <v/>
      </c>
      <c r="J176" s="10" t="n"/>
      <c r="K176" s="14">
        <f>IF(A176="","",IF(H176&gt;=F176,"OK","Pendiente"))</f>
        <v/>
      </c>
    </row>
    <row r="177">
      <c r="A177" s="17" t="n"/>
      <c r="B177" s="14">
        <f>IF(A177="","",WEEKNUM(A177,21))</f>
        <v/>
      </c>
      <c r="C177" s="14">
        <f>IF(A177="","",YEAR(A177))</f>
        <v/>
      </c>
      <c r="D177" s="6" t="n"/>
      <c r="E177" s="9" t="n"/>
      <c r="F177" s="18" t="n"/>
      <c r="G177" s="9" t="n"/>
      <c r="H177" s="19">
        <f>IF(A177="","",IFERROR(SUMIFS(Registro!$D$6:$D$1000,Registro!$A$6:$A$1000,A177),0))</f>
        <v/>
      </c>
      <c r="I177" s="22">
        <f>IF(OR(F177="",F177=0),"",H177/F177)</f>
        <v/>
      </c>
      <c r="J177" s="10" t="n"/>
      <c r="K177" s="14">
        <f>IF(A177="","",IF(H177&gt;=F177,"OK","Pendiente"))</f>
        <v/>
      </c>
    </row>
    <row r="178">
      <c r="A178" s="17" t="n"/>
      <c r="B178" s="14">
        <f>IF(A178="","",WEEKNUM(A178,21))</f>
        <v/>
      </c>
      <c r="C178" s="14">
        <f>IF(A178="","",YEAR(A178))</f>
        <v/>
      </c>
      <c r="D178" s="6" t="n"/>
      <c r="E178" s="9" t="n"/>
      <c r="F178" s="18" t="n"/>
      <c r="G178" s="9" t="n"/>
      <c r="H178" s="19">
        <f>IF(A178="","",IFERROR(SUMIFS(Registro!$D$6:$D$1000,Registro!$A$6:$A$1000,A178),0))</f>
        <v/>
      </c>
      <c r="I178" s="22">
        <f>IF(OR(F178="",F178=0),"",H178/F178)</f>
        <v/>
      </c>
      <c r="J178" s="10" t="n"/>
      <c r="K178" s="14">
        <f>IF(A178="","",IF(H178&gt;=F178,"OK","Pendiente"))</f>
        <v/>
      </c>
    </row>
    <row r="179">
      <c r="A179" s="17" t="n"/>
      <c r="B179" s="14">
        <f>IF(A179="","",WEEKNUM(A179,21))</f>
        <v/>
      </c>
      <c r="C179" s="14">
        <f>IF(A179="","",YEAR(A179))</f>
        <v/>
      </c>
      <c r="D179" s="6" t="n"/>
      <c r="E179" s="9" t="n"/>
      <c r="F179" s="18" t="n"/>
      <c r="G179" s="9" t="n"/>
      <c r="H179" s="19">
        <f>IF(A179="","",IFERROR(SUMIFS(Registro!$D$6:$D$1000,Registro!$A$6:$A$1000,A179),0))</f>
        <v/>
      </c>
      <c r="I179" s="22">
        <f>IF(OR(F179="",F179=0),"",H179/F179)</f>
        <v/>
      </c>
      <c r="J179" s="10" t="n"/>
      <c r="K179" s="14">
        <f>IF(A179="","",IF(H179&gt;=F179,"OK","Pendiente"))</f>
        <v/>
      </c>
    </row>
    <row r="180">
      <c r="A180" s="17" t="n"/>
      <c r="B180" s="14">
        <f>IF(A180="","",WEEKNUM(A180,21))</f>
        <v/>
      </c>
      <c r="C180" s="14">
        <f>IF(A180="","",YEAR(A180))</f>
        <v/>
      </c>
      <c r="D180" s="6" t="n"/>
      <c r="E180" s="9" t="n"/>
      <c r="F180" s="18" t="n"/>
      <c r="G180" s="9" t="n"/>
      <c r="H180" s="19">
        <f>IF(A180="","",IFERROR(SUMIFS(Registro!$D$6:$D$1000,Registro!$A$6:$A$1000,A180),0))</f>
        <v/>
      </c>
      <c r="I180" s="22">
        <f>IF(OR(F180="",F180=0),"",H180/F180)</f>
        <v/>
      </c>
      <c r="J180" s="10" t="n"/>
      <c r="K180" s="14">
        <f>IF(A180="","",IF(H180&gt;=F180,"OK","Pendiente"))</f>
        <v/>
      </c>
    </row>
    <row r="181">
      <c r="A181" s="17" t="n"/>
      <c r="B181" s="14">
        <f>IF(A181="","",WEEKNUM(A181,21))</f>
        <v/>
      </c>
      <c r="C181" s="14">
        <f>IF(A181="","",YEAR(A181))</f>
        <v/>
      </c>
      <c r="D181" s="6" t="n"/>
      <c r="E181" s="9" t="n"/>
      <c r="F181" s="18" t="n"/>
      <c r="G181" s="9" t="n"/>
      <c r="H181" s="19">
        <f>IF(A181="","",IFERROR(SUMIFS(Registro!$D$6:$D$1000,Registro!$A$6:$A$1000,A181),0))</f>
        <v/>
      </c>
      <c r="I181" s="22">
        <f>IF(OR(F181="",F181=0),"",H181/F181)</f>
        <v/>
      </c>
      <c r="J181" s="10" t="n"/>
      <c r="K181" s="14">
        <f>IF(A181="","",IF(H181&gt;=F181,"OK","Pendiente"))</f>
        <v/>
      </c>
    </row>
    <row r="182">
      <c r="A182" s="17" t="n"/>
      <c r="B182" s="14">
        <f>IF(A182="","",WEEKNUM(A182,21))</f>
        <v/>
      </c>
      <c r="C182" s="14">
        <f>IF(A182="","",YEAR(A182))</f>
        <v/>
      </c>
      <c r="D182" s="6" t="n"/>
      <c r="E182" s="9" t="n"/>
      <c r="F182" s="18" t="n"/>
      <c r="G182" s="9" t="n"/>
      <c r="H182" s="19">
        <f>IF(A182="","",IFERROR(SUMIFS(Registro!$D$6:$D$1000,Registro!$A$6:$A$1000,A182),0))</f>
        <v/>
      </c>
      <c r="I182" s="22">
        <f>IF(OR(F182="",F182=0),"",H182/F182)</f>
        <v/>
      </c>
      <c r="J182" s="10" t="n"/>
      <c r="K182" s="14">
        <f>IF(A182="","",IF(H182&gt;=F182,"OK","Pendiente"))</f>
        <v/>
      </c>
    </row>
    <row r="183">
      <c r="A183" s="17" t="n"/>
      <c r="B183" s="14">
        <f>IF(A183="","",WEEKNUM(A183,21))</f>
        <v/>
      </c>
      <c r="C183" s="14">
        <f>IF(A183="","",YEAR(A183))</f>
        <v/>
      </c>
      <c r="D183" s="6" t="n"/>
      <c r="E183" s="9" t="n"/>
      <c r="F183" s="18" t="n"/>
      <c r="G183" s="9" t="n"/>
      <c r="H183" s="19">
        <f>IF(A183="","",IFERROR(SUMIFS(Registro!$D$6:$D$1000,Registro!$A$6:$A$1000,A183),0))</f>
        <v/>
      </c>
      <c r="I183" s="22">
        <f>IF(OR(F183="",F183=0),"",H183/F183)</f>
        <v/>
      </c>
      <c r="J183" s="10" t="n"/>
      <c r="K183" s="14">
        <f>IF(A183="","",IF(H183&gt;=F183,"OK","Pendiente"))</f>
        <v/>
      </c>
    </row>
    <row r="184">
      <c r="A184" s="17" t="n"/>
      <c r="B184" s="14">
        <f>IF(A184="","",WEEKNUM(A184,21))</f>
        <v/>
      </c>
      <c r="C184" s="14">
        <f>IF(A184="","",YEAR(A184))</f>
        <v/>
      </c>
      <c r="D184" s="6" t="n"/>
      <c r="E184" s="9" t="n"/>
      <c r="F184" s="18" t="n"/>
      <c r="G184" s="9" t="n"/>
      <c r="H184" s="19">
        <f>IF(A184="","",IFERROR(SUMIFS(Registro!$D$6:$D$1000,Registro!$A$6:$A$1000,A184),0))</f>
        <v/>
      </c>
      <c r="I184" s="22">
        <f>IF(OR(F184="",F184=0),"",H184/F184)</f>
        <v/>
      </c>
      <c r="J184" s="10" t="n"/>
      <c r="K184" s="14">
        <f>IF(A184="","",IF(H184&gt;=F184,"OK","Pendiente"))</f>
        <v/>
      </c>
    </row>
    <row r="185">
      <c r="A185" s="17" t="n"/>
      <c r="B185" s="14">
        <f>IF(A185="","",WEEKNUM(A185,21))</f>
        <v/>
      </c>
      <c r="C185" s="14">
        <f>IF(A185="","",YEAR(A185))</f>
        <v/>
      </c>
      <c r="D185" s="6" t="n"/>
      <c r="E185" s="9" t="n"/>
      <c r="F185" s="18" t="n"/>
      <c r="G185" s="9" t="n"/>
      <c r="H185" s="19">
        <f>IF(A185="","",IFERROR(SUMIFS(Registro!$D$6:$D$1000,Registro!$A$6:$A$1000,A185),0))</f>
        <v/>
      </c>
      <c r="I185" s="22">
        <f>IF(OR(F185="",F185=0),"",H185/F185)</f>
        <v/>
      </c>
      <c r="J185" s="10" t="n"/>
      <c r="K185" s="14">
        <f>IF(A185="","",IF(H185&gt;=F185,"OK","Pendiente"))</f>
        <v/>
      </c>
    </row>
    <row r="186">
      <c r="A186" s="17" t="n"/>
      <c r="B186" s="14">
        <f>IF(A186="","",WEEKNUM(A186,21))</f>
        <v/>
      </c>
      <c r="C186" s="14">
        <f>IF(A186="","",YEAR(A186))</f>
        <v/>
      </c>
      <c r="D186" s="6" t="n"/>
      <c r="E186" s="9" t="n"/>
      <c r="F186" s="18" t="n"/>
      <c r="G186" s="9" t="n"/>
      <c r="H186" s="19">
        <f>IF(A186="","",IFERROR(SUMIFS(Registro!$D$6:$D$1000,Registro!$A$6:$A$1000,A186),0))</f>
        <v/>
      </c>
      <c r="I186" s="22">
        <f>IF(OR(F186="",F186=0),"",H186/F186)</f>
        <v/>
      </c>
      <c r="J186" s="10" t="n"/>
      <c r="K186" s="14">
        <f>IF(A186="","",IF(H186&gt;=F186,"OK","Pendiente"))</f>
        <v/>
      </c>
    </row>
    <row r="187">
      <c r="A187" s="17" t="n"/>
      <c r="B187" s="14">
        <f>IF(A187="","",WEEKNUM(A187,21))</f>
        <v/>
      </c>
      <c r="C187" s="14">
        <f>IF(A187="","",YEAR(A187))</f>
        <v/>
      </c>
      <c r="D187" s="6" t="n"/>
      <c r="E187" s="9" t="n"/>
      <c r="F187" s="18" t="n"/>
      <c r="G187" s="9" t="n"/>
      <c r="H187" s="19">
        <f>IF(A187="","",IFERROR(SUMIFS(Registro!$D$6:$D$1000,Registro!$A$6:$A$1000,A187),0))</f>
        <v/>
      </c>
      <c r="I187" s="22">
        <f>IF(OR(F187="",F187=0),"",H187/F187)</f>
        <v/>
      </c>
      <c r="J187" s="10" t="n"/>
      <c r="K187" s="14">
        <f>IF(A187="","",IF(H187&gt;=F187,"OK","Pendiente"))</f>
        <v/>
      </c>
    </row>
    <row r="188">
      <c r="A188" s="17" t="n"/>
      <c r="B188" s="14">
        <f>IF(A188="","",WEEKNUM(A188,21))</f>
        <v/>
      </c>
      <c r="C188" s="14">
        <f>IF(A188="","",YEAR(A188))</f>
        <v/>
      </c>
      <c r="D188" s="6" t="n"/>
      <c r="E188" s="9" t="n"/>
      <c r="F188" s="18" t="n"/>
      <c r="G188" s="9" t="n"/>
      <c r="H188" s="19">
        <f>IF(A188="","",IFERROR(SUMIFS(Registro!$D$6:$D$1000,Registro!$A$6:$A$1000,A188),0))</f>
        <v/>
      </c>
      <c r="I188" s="22">
        <f>IF(OR(F188="",F188=0),"",H188/F188)</f>
        <v/>
      </c>
      <c r="J188" s="10" t="n"/>
      <c r="K188" s="14">
        <f>IF(A188="","",IF(H188&gt;=F188,"OK","Pendiente"))</f>
        <v/>
      </c>
    </row>
    <row r="189">
      <c r="A189" s="17" t="n"/>
      <c r="B189" s="14">
        <f>IF(A189="","",WEEKNUM(A189,21))</f>
        <v/>
      </c>
      <c r="C189" s="14">
        <f>IF(A189="","",YEAR(A189))</f>
        <v/>
      </c>
      <c r="D189" s="6" t="n"/>
      <c r="E189" s="9" t="n"/>
      <c r="F189" s="18" t="n"/>
      <c r="G189" s="9" t="n"/>
      <c r="H189" s="19">
        <f>IF(A189="","",IFERROR(SUMIFS(Registro!$D$6:$D$1000,Registro!$A$6:$A$1000,A189),0))</f>
        <v/>
      </c>
      <c r="I189" s="22">
        <f>IF(OR(F189="",F189=0),"",H189/F189)</f>
        <v/>
      </c>
      <c r="J189" s="10" t="n"/>
      <c r="K189" s="14">
        <f>IF(A189="","",IF(H189&gt;=F189,"OK","Pendiente"))</f>
        <v/>
      </c>
    </row>
    <row r="190">
      <c r="A190" s="17" t="n"/>
      <c r="B190" s="14">
        <f>IF(A190="","",WEEKNUM(A190,21))</f>
        <v/>
      </c>
      <c r="C190" s="14">
        <f>IF(A190="","",YEAR(A190))</f>
        <v/>
      </c>
      <c r="D190" s="6" t="n"/>
      <c r="E190" s="9" t="n"/>
      <c r="F190" s="18" t="n"/>
      <c r="G190" s="9" t="n"/>
      <c r="H190" s="19">
        <f>IF(A190="","",IFERROR(SUMIFS(Registro!$D$6:$D$1000,Registro!$A$6:$A$1000,A190),0))</f>
        <v/>
      </c>
      <c r="I190" s="22">
        <f>IF(OR(F190="",F190=0),"",H190/F190)</f>
        <v/>
      </c>
      <c r="J190" s="10" t="n"/>
      <c r="K190" s="14">
        <f>IF(A190="","",IF(H190&gt;=F190,"OK","Pendiente"))</f>
        <v/>
      </c>
    </row>
    <row r="191">
      <c r="A191" s="17" t="n"/>
      <c r="B191" s="14">
        <f>IF(A191="","",WEEKNUM(A191,21))</f>
        <v/>
      </c>
      <c r="C191" s="14">
        <f>IF(A191="","",YEAR(A191))</f>
        <v/>
      </c>
      <c r="D191" s="6" t="n"/>
      <c r="E191" s="9" t="n"/>
      <c r="F191" s="18" t="n"/>
      <c r="G191" s="9" t="n"/>
      <c r="H191" s="19">
        <f>IF(A191="","",IFERROR(SUMIFS(Registro!$D$6:$D$1000,Registro!$A$6:$A$1000,A191),0))</f>
        <v/>
      </c>
      <c r="I191" s="22">
        <f>IF(OR(F191="",F191=0),"",H191/F191)</f>
        <v/>
      </c>
      <c r="J191" s="10" t="n"/>
      <c r="K191" s="14">
        <f>IF(A191="","",IF(H191&gt;=F191,"OK","Pendiente"))</f>
        <v/>
      </c>
    </row>
    <row r="192">
      <c r="A192" s="17" t="n"/>
      <c r="B192" s="14">
        <f>IF(A192="","",WEEKNUM(A192,21))</f>
        <v/>
      </c>
      <c r="C192" s="14">
        <f>IF(A192="","",YEAR(A192))</f>
        <v/>
      </c>
      <c r="D192" s="6" t="n"/>
      <c r="E192" s="9" t="n"/>
      <c r="F192" s="18" t="n"/>
      <c r="G192" s="9" t="n"/>
      <c r="H192" s="19">
        <f>IF(A192="","",IFERROR(SUMIFS(Registro!$D$6:$D$1000,Registro!$A$6:$A$1000,A192),0))</f>
        <v/>
      </c>
      <c r="I192" s="22">
        <f>IF(OR(F192="",F192=0),"",H192/F192)</f>
        <v/>
      </c>
      <c r="J192" s="10" t="n"/>
      <c r="K192" s="14">
        <f>IF(A192="","",IF(H192&gt;=F192,"OK","Pendiente"))</f>
        <v/>
      </c>
    </row>
    <row r="193">
      <c r="A193" s="17" t="n"/>
      <c r="B193" s="14">
        <f>IF(A193="","",WEEKNUM(A193,21))</f>
        <v/>
      </c>
      <c r="C193" s="14">
        <f>IF(A193="","",YEAR(A193))</f>
        <v/>
      </c>
      <c r="D193" s="6" t="n"/>
      <c r="E193" s="9" t="n"/>
      <c r="F193" s="18" t="n"/>
      <c r="G193" s="9" t="n"/>
      <c r="H193" s="19">
        <f>IF(A193="","",IFERROR(SUMIFS(Registro!$D$6:$D$1000,Registro!$A$6:$A$1000,A193),0))</f>
        <v/>
      </c>
      <c r="I193" s="22">
        <f>IF(OR(F193="",F193=0),"",H193/F193)</f>
        <v/>
      </c>
      <c r="J193" s="10" t="n"/>
      <c r="K193" s="14">
        <f>IF(A193="","",IF(H193&gt;=F193,"OK","Pendiente"))</f>
        <v/>
      </c>
    </row>
    <row r="194">
      <c r="A194" s="17" t="n"/>
      <c r="B194" s="14">
        <f>IF(A194="","",WEEKNUM(A194,21))</f>
        <v/>
      </c>
      <c r="C194" s="14">
        <f>IF(A194="","",YEAR(A194))</f>
        <v/>
      </c>
      <c r="D194" s="6" t="n"/>
      <c r="E194" s="9" t="n"/>
      <c r="F194" s="18" t="n"/>
      <c r="G194" s="9" t="n"/>
      <c r="H194" s="19">
        <f>IF(A194="","",IFERROR(SUMIFS(Registro!$D$6:$D$1000,Registro!$A$6:$A$1000,A194),0))</f>
        <v/>
      </c>
      <c r="I194" s="22">
        <f>IF(OR(F194="",F194=0),"",H194/F194)</f>
        <v/>
      </c>
      <c r="J194" s="10" t="n"/>
      <c r="K194" s="14">
        <f>IF(A194="","",IF(H194&gt;=F194,"OK","Pendiente"))</f>
        <v/>
      </c>
    </row>
    <row r="195">
      <c r="A195" s="17" t="n"/>
      <c r="B195" s="14">
        <f>IF(A195="","",WEEKNUM(A195,21))</f>
        <v/>
      </c>
      <c r="C195" s="14">
        <f>IF(A195="","",YEAR(A195))</f>
        <v/>
      </c>
      <c r="D195" s="6" t="n"/>
      <c r="E195" s="9" t="n"/>
      <c r="F195" s="18" t="n"/>
      <c r="G195" s="9" t="n"/>
      <c r="H195" s="19">
        <f>IF(A195="","",IFERROR(SUMIFS(Registro!$D$6:$D$1000,Registro!$A$6:$A$1000,A195),0))</f>
        <v/>
      </c>
      <c r="I195" s="22">
        <f>IF(OR(F195="",F195=0),"",H195/F195)</f>
        <v/>
      </c>
      <c r="J195" s="10" t="n"/>
      <c r="K195" s="14">
        <f>IF(A195="","",IF(H195&gt;=F195,"OK","Pendiente"))</f>
        <v/>
      </c>
    </row>
    <row r="196">
      <c r="A196" s="17" t="n"/>
      <c r="B196" s="14">
        <f>IF(A196="","",WEEKNUM(A196,21))</f>
        <v/>
      </c>
      <c r="C196" s="14">
        <f>IF(A196="","",YEAR(A196))</f>
        <v/>
      </c>
      <c r="D196" s="6" t="n"/>
      <c r="E196" s="9" t="n"/>
      <c r="F196" s="18" t="n"/>
      <c r="G196" s="9" t="n"/>
      <c r="H196" s="19">
        <f>IF(A196="","",IFERROR(SUMIFS(Registro!$D$6:$D$1000,Registro!$A$6:$A$1000,A196),0))</f>
        <v/>
      </c>
      <c r="I196" s="22">
        <f>IF(OR(F196="",F196=0),"",H196/F196)</f>
        <v/>
      </c>
      <c r="J196" s="10" t="n"/>
      <c r="K196" s="14">
        <f>IF(A196="","",IF(H196&gt;=F196,"OK","Pendiente"))</f>
        <v/>
      </c>
    </row>
    <row r="197">
      <c r="A197" s="17" t="n"/>
      <c r="B197" s="14">
        <f>IF(A197="","",WEEKNUM(A197,21))</f>
        <v/>
      </c>
      <c r="C197" s="14">
        <f>IF(A197="","",YEAR(A197))</f>
        <v/>
      </c>
      <c r="D197" s="6" t="n"/>
      <c r="E197" s="9" t="n"/>
      <c r="F197" s="18" t="n"/>
      <c r="G197" s="9" t="n"/>
      <c r="H197" s="19">
        <f>IF(A197="","",IFERROR(SUMIFS(Registro!$D$6:$D$1000,Registro!$A$6:$A$1000,A197),0))</f>
        <v/>
      </c>
      <c r="I197" s="22">
        <f>IF(OR(F197="",F197=0),"",H197/F197)</f>
        <v/>
      </c>
      <c r="J197" s="10" t="n"/>
      <c r="K197" s="14">
        <f>IF(A197="","",IF(H197&gt;=F197,"OK","Pendiente"))</f>
        <v/>
      </c>
    </row>
    <row r="198">
      <c r="A198" s="17" t="n"/>
      <c r="B198" s="14">
        <f>IF(A198="","",WEEKNUM(A198,21))</f>
        <v/>
      </c>
      <c r="C198" s="14">
        <f>IF(A198="","",YEAR(A198))</f>
        <v/>
      </c>
      <c r="D198" s="6" t="n"/>
      <c r="E198" s="9" t="n"/>
      <c r="F198" s="18" t="n"/>
      <c r="G198" s="9" t="n"/>
      <c r="H198" s="19">
        <f>IF(A198="","",IFERROR(SUMIFS(Registro!$D$6:$D$1000,Registro!$A$6:$A$1000,A198),0))</f>
        <v/>
      </c>
      <c r="I198" s="22">
        <f>IF(OR(F198="",F198=0),"",H198/F198)</f>
        <v/>
      </c>
      <c r="J198" s="10" t="n"/>
      <c r="K198" s="14">
        <f>IF(A198="","",IF(H198&gt;=F198,"OK","Pendiente"))</f>
        <v/>
      </c>
    </row>
    <row r="199">
      <c r="A199" s="17" t="n"/>
      <c r="B199" s="14">
        <f>IF(A199="","",WEEKNUM(A199,21))</f>
        <v/>
      </c>
      <c r="C199" s="14">
        <f>IF(A199="","",YEAR(A199))</f>
        <v/>
      </c>
      <c r="D199" s="6" t="n"/>
      <c r="E199" s="9" t="n"/>
      <c r="F199" s="18" t="n"/>
      <c r="G199" s="9" t="n"/>
      <c r="H199" s="19">
        <f>IF(A199="","",IFERROR(SUMIFS(Registro!$D$6:$D$1000,Registro!$A$6:$A$1000,A199),0))</f>
        <v/>
      </c>
      <c r="I199" s="22">
        <f>IF(OR(F199="",F199=0),"",H199/F199)</f>
        <v/>
      </c>
      <c r="J199" s="10" t="n"/>
      <c r="K199" s="14">
        <f>IF(A199="","",IF(H199&gt;=F199,"OK","Pendiente"))</f>
        <v/>
      </c>
    </row>
    <row r="200">
      <c r="A200" s="17" t="n"/>
      <c r="B200" s="14">
        <f>IF(A200="","",WEEKNUM(A200,21))</f>
        <v/>
      </c>
      <c r="C200" s="14">
        <f>IF(A200="","",YEAR(A200))</f>
        <v/>
      </c>
      <c r="D200" s="6" t="n"/>
      <c r="E200" s="9" t="n"/>
      <c r="F200" s="18" t="n"/>
      <c r="G200" s="9" t="n"/>
      <c r="H200" s="19">
        <f>IF(A200="","",IFERROR(SUMIFS(Registro!$D$6:$D$1000,Registro!$A$6:$A$1000,A200),0))</f>
        <v/>
      </c>
      <c r="I200" s="22">
        <f>IF(OR(F200="",F200=0),"",H200/F200)</f>
        <v/>
      </c>
      <c r="J200" s="10" t="n"/>
      <c r="K200" s="14">
        <f>IF(A200="","",IF(H200&gt;=F200,"OK","Pendiente"))</f>
        <v/>
      </c>
    </row>
  </sheetData>
  <mergeCells count="6">
    <mergeCell ref="A2:B2"/>
    <mergeCell ref="A4:K4"/>
    <mergeCell ref="C2:D2"/>
    <mergeCell ref="E2:F2"/>
    <mergeCell ref="N1:P1"/>
    <mergeCell ref="A1:H1"/>
  </mergeCells>
  <dataValidations count="4">
    <dataValidation sqref="E6:E200" showDropDown="0" showInputMessage="0" showErrorMessage="0" allowBlank="1" type="list">
      <formula1>=Plan!$N$3:$N$8</formula1>
    </dataValidation>
    <dataValidation sqref="D6:D200" showDropDown="0" showInputMessage="0" showErrorMessage="0" allowBlank="1" type="list">
      <formula1>=Plan!$O$3:$O$8</formula1>
    </dataValidation>
    <dataValidation sqref="G6:G200" showDropDown="0" showInputMessage="0" showErrorMessage="0" allowBlank="1" type="list">
      <formula1>=Plan!$P$3:$P$5</formula1>
    </dataValidation>
    <dataValidation sqref="F6:F200" showDropDown="0" showInputMessage="0" showErrorMessage="0" allowBlank="1" type="whole" operator="between">
      <formula1>0</formula1>
      <formula2>600</formula2>
    </dataValidation>
  </dataValidations>
  <hyperlinks>
    <hyperlink xmlns:r="http://schemas.openxmlformats.org/officeDocument/2006/relationships" ref="A2" r:id="rId1"/>
    <hyperlink xmlns:r="http://schemas.openxmlformats.org/officeDocument/2006/relationships" ref="C2" r:id="rId2"/>
    <hyperlink xmlns:r="http://schemas.openxmlformats.org/officeDocument/2006/relationships" ref="E2" r:id="rId3"/>
  </hyperlink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2026-02-17T06:36:18Z</dcterms:created>
  <dcterms:modified xmlns:dcterms="http://purl.org/dc/terms/" xmlns:xsi="http://www.w3.org/2001/XMLSchema-instance" xsi:type="dcterms:W3CDTF">2026-02-17T06:36:18Z</dcterms:modified>
</cp:coreProperties>
</file>