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version\"/>
    </mc:Choice>
  </mc:AlternateContent>
  <xr:revisionPtr revIDLastSave="0" documentId="13_ncr:1_{75F5ED1F-11D1-43AB-8F8A-E20BEABF72F2}" xr6:coauthVersionLast="47" xr6:coauthVersionMax="47" xr10:uidLastSave="{00000000-0000-0000-0000-000000000000}"/>
  <bookViews>
    <workbookView xWindow="-23520" yWindow="2250" windowWidth="19095" windowHeight="13125" xr2:uid="{00000000-000D-0000-FFFF-FFFF00000000}"/>
  </bookViews>
  <sheets>
    <sheet name="Panel" sheetId="1" r:id="rId1"/>
    <sheet name="Movimient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N10" i="1"/>
  <c r="N8" i="1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L20" i="1"/>
  <c r="N19" i="1"/>
  <c r="N18" i="1"/>
  <c r="N17" i="1"/>
  <c r="H17" i="1"/>
  <c r="N16" i="1"/>
  <c r="F16" i="1"/>
  <c r="E16" i="1"/>
  <c r="D16" i="1"/>
  <c r="N15" i="1"/>
  <c r="F15" i="1"/>
  <c r="E15" i="1"/>
  <c r="D15" i="1"/>
  <c r="G15" i="1" s="1"/>
  <c r="N14" i="1"/>
  <c r="F14" i="1"/>
  <c r="E14" i="1"/>
  <c r="D14" i="1"/>
  <c r="G14" i="1" s="1"/>
  <c r="N13" i="1"/>
  <c r="F13" i="1"/>
  <c r="E13" i="1"/>
  <c r="D13" i="1"/>
  <c r="N12" i="1"/>
  <c r="F12" i="1"/>
  <c r="E12" i="1"/>
  <c r="D12" i="1"/>
  <c r="N11" i="1"/>
  <c r="F11" i="1"/>
  <c r="E11" i="1"/>
  <c r="D11" i="1"/>
  <c r="F10" i="1"/>
  <c r="E10" i="1"/>
  <c r="D10" i="1"/>
  <c r="G10" i="1" s="1"/>
  <c r="N9" i="1"/>
  <c r="F9" i="1"/>
  <c r="D9" i="1"/>
  <c r="N20" i="1" l="1"/>
  <c r="N4" i="1" s="1"/>
  <c r="F17" i="1"/>
  <c r="G5" i="1" s="1"/>
  <c r="G11" i="1"/>
  <c r="G16" i="1"/>
  <c r="E17" i="1"/>
  <c r="E5" i="1" s="1"/>
  <c r="G12" i="1"/>
  <c r="G9" i="1"/>
  <c r="G13" i="1"/>
  <c r="D17" i="1"/>
  <c r="C5" i="1" s="1"/>
  <c r="G17" i="1" l="1"/>
  <c r="I5" i="1" s="1"/>
</calcChain>
</file>

<file path=xl/sharedStrings.xml><?xml version="1.0" encoding="utf-8"?>
<sst xmlns="http://schemas.openxmlformats.org/spreadsheetml/2006/main" count="194" uniqueCount="44">
  <si>
    <t>Aportaciones:</t>
  </si>
  <si>
    <t>Retiros:</t>
  </si>
  <si>
    <t>Resultado total:</t>
  </si>
  <si>
    <t>Saldo total:</t>
  </si>
  <si>
    <t>GANANCIA NETA
(Resultados - gastos fijos)</t>
  </si>
  <si>
    <t>Seguimiento por plataforma</t>
  </si>
  <si>
    <t>Gastos fijos mensuales</t>
  </si>
  <si>
    <t>Resultados mensuales</t>
  </si>
  <si>
    <t>Nº</t>
  </si>
  <si>
    <t>Plataforma</t>
  </si>
  <si>
    <t>Total aportado</t>
  </si>
  <si>
    <t>Total retirado</t>
  </si>
  <si>
    <t>Resultado (P/L)</t>
  </si>
  <si>
    <t>Saldo</t>
  </si>
  <si>
    <t>Ajuste</t>
  </si>
  <si>
    <t>Broker Horizonte</t>
  </si>
  <si>
    <t>Exchange Lumen</t>
  </si>
  <si>
    <t>Fondo Brújula</t>
  </si>
  <si>
    <t>Cartera Ícaro</t>
  </si>
  <si>
    <t>Cuenta Delta</t>
  </si>
  <si>
    <t>Plan Index Sierra</t>
  </si>
  <si>
    <t>Wallet Aurora</t>
  </si>
  <si>
    <t>Broker Marfil</t>
  </si>
  <si>
    <t>Totales</t>
  </si>
  <si>
    <t>Coste total:</t>
  </si>
  <si>
    <t>Total resultados:</t>
  </si>
  <si>
    <t>Notas rápidas:</t>
  </si>
  <si>
    <t>1) Introduce depósitos/retiros/resultados en la hoja 'Movimientos'.</t>
  </si>
  <si>
    <t>2) Ajuste (columna H) sirve para cuadrar saldos si hay redondeos o apuntes fuera del Excel.</t>
  </si>
  <si>
    <t>3) Gastos fijos mensuales (columna L) son costes externos (suscripciones, datos, etc.).</t>
  </si>
  <si>
    <t>Movimientos (añade filas aquí; el Panel se actualiza solo)</t>
  </si>
  <si>
    <t>Fecha</t>
  </si>
  <si>
    <t>Tipo</t>
  </si>
  <si>
    <t>Importe</t>
  </si>
  <si>
    <t>Mes</t>
  </si>
  <si>
    <t>Nota</t>
  </si>
  <si>
    <t>Aportación</t>
  </si>
  <si>
    <t>Aporte inicial</t>
  </si>
  <si>
    <t>Resultado</t>
  </si>
  <si>
    <t>Cierre del mes / ajuste de valoración</t>
  </si>
  <si>
    <t>Aporte adicional</t>
  </si>
  <si>
    <t>Retiro</t>
  </si>
  <si>
    <t>Retiro a cuenta bancaria</t>
  </si>
  <si>
    <t>PLANTILLA EXCEL INVERSIONES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</si>
</sst>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;[Red]\(\€\ #,##0.00\)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121528"/>
      <name val="Calibri"/>
    </font>
    <font>
      <b/>
      <sz val="12"/>
      <color rgb="FF121528"/>
      <name val="Calibri"/>
    </font>
    <font>
      <b/>
      <sz val="11"/>
      <color rgb="FFFFFFFF"/>
      <name val="Calibri"/>
    </font>
    <font>
      <b/>
      <sz val="14"/>
      <color rgb="FF121528"/>
      <name val="Calibri"/>
    </font>
    <font>
      <b/>
      <sz val="12"/>
      <color rgb="FFFFFFFF"/>
      <name val="Calibri"/>
    </font>
    <font>
      <sz val="11"/>
      <color rgb="FF121528"/>
      <name val="Calibri"/>
    </font>
    <font>
      <b/>
      <sz val="11"/>
      <color rgb="FF121528"/>
      <name val="Calibri"/>
    </font>
    <font>
      <b/>
      <sz val="11"/>
      <color rgb="FFC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2F2F2F"/>
      </left>
      <right style="thin">
        <color rgb="FF2F2F2F"/>
      </right>
      <top style="thin">
        <color rgb="FF2F2F2F"/>
      </top>
      <bottom style="thin">
        <color rgb="FF2F2F2F"/>
      </bottom>
      <diagonal/>
    </border>
    <border>
      <left/>
      <right/>
      <top style="thin">
        <color rgb="FF2F2F2F"/>
      </top>
      <bottom/>
      <diagonal/>
    </border>
    <border>
      <left/>
      <right style="thin">
        <color rgb="FF2F2F2F"/>
      </right>
      <top style="thin">
        <color rgb="FF2F2F2F"/>
      </top>
      <bottom/>
      <diagonal/>
    </border>
    <border>
      <left/>
      <right style="thin">
        <color rgb="FF2F2F2F"/>
      </right>
      <top style="thin">
        <color rgb="FF2F2F2F"/>
      </top>
      <bottom style="thin">
        <color rgb="FF2F2F2F"/>
      </bottom>
      <diagonal/>
    </border>
    <border>
      <left style="thin">
        <color rgb="FF2F2F2F"/>
      </left>
      <right style="thin">
        <color rgb="FF2F2F2F"/>
      </right>
      <top/>
      <bottom style="thin">
        <color rgb="FF2F2F2F"/>
      </bottom>
      <diagonal/>
    </border>
    <border>
      <left style="thin">
        <color rgb="FF2F2F2F"/>
      </left>
      <right/>
      <top/>
      <bottom style="thin">
        <color rgb="FF2F2F2F"/>
      </bottom>
      <diagonal/>
    </border>
    <border>
      <left/>
      <right/>
      <top/>
      <bottom style="thin">
        <color rgb="FF2F2F2F"/>
      </bottom>
      <diagonal/>
    </border>
    <border>
      <left/>
      <right style="thin">
        <color rgb="FF2F2F2F"/>
      </right>
      <top/>
      <bottom style="thin">
        <color rgb="FF2F2F2F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17" fontId="7" fillId="4" borderId="1" xfId="0" applyNumberFormat="1" applyFont="1" applyFill="1" applyBorder="1" applyAlignment="1">
      <alignment horizontal="left" vertical="center"/>
    </xf>
    <xf numFmtId="164" fontId="8" fillId="3" borderId="1" xfId="0" applyNumberFormat="1" applyFont="1" applyFill="1" applyBorder="1" applyAlignment="1">
      <alignment horizontal="right" vertical="center"/>
    </xf>
    <xf numFmtId="164" fontId="0" fillId="4" borderId="1" xfId="0" applyNumberForma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0" fontId="0" fillId="3" borderId="1" xfId="0" applyFill="1" applyBorder="1"/>
    <xf numFmtId="0" fontId="8" fillId="3" borderId="1" xfId="0" applyFont="1" applyFill="1" applyBorder="1" applyAlignment="1">
      <alignment horizontal="left" vertical="center"/>
    </xf>
    <xf numFmtId="164" fontId="9" fillId="3" borderId="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1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164" fontId="3" fillId="5" borderId="0" xfId="0" applyNumberFormat="1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4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164" fontId="5" fillId="3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6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Resultados mensuales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121528"/>
            </a:solidFill>
            <a:ln>
              <a:solidFill>
                <a:srgbClr val="121528"/>
              </a:solidFill>
              <a:prstDash val="solid"/>
            </a:ln>
          </c:spPr>
          <c:invertIfNegative val="1"/>
          <c:cat>
            <c:numRef>
              <c:f>Panel!$M$8:$M$19</c:f>
              <c:numCache>
                <c:formatCode>mmm\-yy</c:formatCode>
                <c:ptCount val="12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  <c:pt idx="6">
                  <c:v>46204</c:v>
                </c:pt>
                <c:pt idx="7">
                  <c:v>46235</c:v>
                </c:pt>
                <c:pt idx="8">
                  <c:v>46266</c:v>
                </c:pt>
                <c:pt idx="9">
                  <c:v>46296</c:v>
                </c:pt>
                <c:pt idx="10">
                  <c:v>46327</c:v>
                </c:pt>
                <c:pt idx="11">
                  <c:v>46357</c:v>
                </c:pt>
              </c:numCache>
            </c:numRef>
          </c:cat>
          <c:val>
            <c:numRef>
              <c:f>Panel!$N$8:$N$19</c:f>
              <c:numCache>
                <c:formatCode>\€\ #,##0.00;[Red]\(\€\ #,##0.00\)</c:formatCode>
                <c:ptCount val="12"/>
                <c:pt idx="0">
                  <c:v>-59</c:v>
                </c:pt>
                <c:pt idx="1">
                  <c:v>-22</c:v>
                </c:pt>
                <c:pt idx="2">
                  <c:v>509</c:v>
                </c:pt>
                <c:pt idx="3">
                  <c:v>149</c:v>
                </c:pt>
                <c:pt idx="4">
                  <c:v>170</c:v>
                </c:pt>
                <c:pt idx="5">
                  <c:v>239</c:v>
                </c:pt>
                <c:pt idx="6">
                  <c:v>41</c:v>
                </c:pt>
                <c:pt idx="7">
                  <c:v>586</c:v>
                </c:pt>
                <c:pt idx="8">
                  <c:v>315</c:v>
                </c:pt>
                <c:pt idx="9">
                  <c:v>422</c:v>
                </c:pt>
                <c:pt idx="10">
                  <c:v>424</c:v>
                </c:pt>
                <c:pt idx="11">
                  <c:v>-11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solidFill>
                      <a:srgbClr val="121528"/>
                    </a:solidFill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9D8-4B1D-AC9E-592C97760D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dateAx>
        <c:axId val="486501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crossAx val="48672768"/>
        <c:crosses val="autoZero"/>
        <c:auto val="1"/>
        <c:lblOffset val="100"/>
        <c:baseTimeUnit val="months"/>
      </c:dateAx>
      <c:valAx>
        <c:axId val="48672768"/>
        <c:scaling>
          <c:orientation val="minMax"/>
        </c:scaling>
        <c:delete val="0"/>
        <c:axPos val="l"/>
        <c:numFmt formatCode="\€\ #,##0.00;[Red]\(\€\ #,##0.00\)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17</xdr:row>
      <xdr:rowOff>76200</xdr:rowOff>
    </xdr:from>
    <xdr:to>
      <xdr:col>7</xdr:col>
      <xdr:colOff>704850</xdr:colOff>
      <xdr:row>28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lataformas" displayName="tblPlataformas" ref="B8:H16">
  <autoFilter ref="B8:H16" xr:uid="{00000000-0009-0000-0100-000001000000}"/>
  <tableColumns count="7">
    <tableColumn id="2" xr3:uid="{00000000-0010-0000-0000-000002000000}" name="Nº"/>
    <tableColumn id="3" xr3:uid="{00000000-0010-0000-0000-000003000000}" name="Plataforma"/>
    <tableColumn id="4" xr3:uid="{00000000-0010-0000-0000-000004000000}" name="Total aportado"/>
    <tableColumn id="5" xr3:uid="{00000000-0010-0000-0000-000005000000}" name="Total retirado"/>
    <tableColumn id="6" xr3:uid="{00000000-0010-0000-0000-000006000000}" name="Resultado (P/L)"/>
    <tableColumn id="7" xr3:uid="{00000000-0010-0000-0000-000007000000}" name="Saldo"/>
    <tableColumn id="8" xr3:uid="{00000000-0010-0000-0000-000008000000}" name="Ajust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Movimientos" displayName="tblMovimientos" ref="A3:F103">
  <autoFilter ref="A3:F103" xr:uid="{00000000-0009-0000-0100-000002000000}"/>
  <tableColumns count="6">
    <tableColumn id="1" xr3:uid="{00000000-0010-0000-0100-000001000000}" name="Fecha"/>
    <tableColumn id="2" xr3:uid="{00000000-0010-0000-0100-000002000000}" name="Plataforma"/>
    <tableColumn id="3" xr3:uid="{00000000-0010-0000-0100-000003000000}" name="Tipo"/>
    <tableColumn id="4" xr3:uid="{00000000-0010-0000-0100-000004000000}" name="Importe"/>
    <tableColumn id="5" xr3:uid="{00000000-0010-0000-0100-000005000000}" name="Mes"/>
    <tableColumn id="6" xr3:uid="{00000000-0010-0000-0100-000006000000}" name="Nota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5"/>
  <sheetViews>
    <sheetView showGridLines="0" tabSelected="1" workbookViewId="0">
      <selection activeCell="P29" sqref="P29"/>
    </sheetView>
  </sheetViews>
  <sheetFormatPr baseColWidth="10" defaultColWidth="9.140625" defaultRowHeight="15" x14ac:dyDescent="0.25"/>
  <cols>
    <col min="1" max="1" width="0.85546875" customWidth="1"/>
    <col min="2" max="2" width="5" customWidth="1"/>
    <col min="3" max="3" width="22" customWidth="1"/>
    <col min="4" max="7" width="15" customWidth="1"/>
    <col min="8" max="8" width="12" customWidth="1"/>
    <col min="9" max="9" width="10.7109375" bestFit="1" customWidth="1"/>
    <col min="10" max="10" width="1.140625" customWidth="1"/>
    <col min="11" max="11" width="12" customWidth="1"/>
    <col min="12" max="12" width="14" customWidth="1"/>
    <col min="13" max="13" width="12" customWidth="1"/>
    <col min="14" max="14" width="14" customWidth="1"/>
  </cols>
  <sheetData>
    <row r="1" spans="2:14" ht="3.75" customHeight="1" x14ac:dyDescent="0.25"/>
    <row r="2" spans="2:14" ht="30" customHeight="1" x14ac:dyDescent="0.25">
      <c r="B2" s="20" t="s">
        <v>43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2:14" ht="3" customHeight="1" x14ac:dyDescent="0.25"/>
    <row r="4" spans="2:14" ht="18" customHeight="1" x14ac:dyDescent="0.25">
      <c r="C4" s="16" t="s">
        <v>0</v>
      </c>
      <c r="E4" s="16" t="s">
        <v>1</v>
      </c>
      <c r="G4" s="16" t="s">
        <v>2</v>
      </c>
      <c r="I4" s="16" t="s">
        <v>3</v>
      </c>
      <c r="K4" s="25" t="s">
        <v>4</v>
      </c>
      <c r="L4" s="26"/>
      <c r="M4" s="27"/>
      <c r="N4" s="22">
        <f>N20-L20</f>
        <v>2619</v>
      </c>
    </row>
    <row r="5" spans="2:14" ht="21.95" customHeight="1" x14ac:dyDescent="0.25">
      <c r="C5" s="17">
        <f>D17</f>
        <v>8650</v>
      </c>
      <c r="E5" s="17">
        <f>E17</f>
        <v>1600</v>
      </c>
      <c r="G5" s="17">
        <f>F17</f>
        <v>2763</v>
      </c>
      <c r="I5" s="17">
        <f>G17</f>
        <v>9813</v>
      </c>
      <c r="K5" s="28"/>
      <c r="L5" s="29"/>
      <c r="M5" s="30"/>
      <c r="N5" s="23"/>
    </row>
    <row r="6" spans="2:14" ht="4.5" customHeight="1" x14ac:dyDescent="0.25"/>
    <row r="7" spans="2:14" ht="20.100000000000001" customHeight="1" x14ac:dyDescent="0.25">
      <c r="B7" s="24" t="s">
        <v>5</v>
      </c>
      <c r="C7" s="21"/>
      <c r="D7" s="21"/>
      <c r="E7" s="21"/>
      <c r="F7" s="21"/>
      <c r="G7" s="21"/>
      <c r="H7" s="21"/>
      <c r="K7" s="18" t="s">
        <v>6</v>
      </c>
      <c r="L7" s="19"/>
      <c r="M7" s="18" t="s">
        <v>7</v>
      </c>
      <c r="N7" s="19"/>
    </row>
    <row r="8" spans="2:14" ht="18" customHeight="1" x14ac:dyDescent="0.25"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" t="s">
        <v>14</v>
      </c>
      <c r="K8" s="2">
        <v>46023</v>
      </c>
      <c r="L8" s="3">
        <v>12</v>
      </c>
      <c r="M8" s="2">
        <v>46023</v>
      </c>
      <c r="N8" s="4">
        <f>SUMIFS(Movimientos!$D$4:$D$103,Movimientos!$C$4:$C$103,"Resultado",Movimientos!$E$4:$E$103,K8)</f>
        <v>-59</v>
      </c>
    </row>
    <row r="9" spans="2:14" x14ac:dyDescent="0.25">
      <c r="B9" s="5">
        <v>1</v>
      </c>
      <c r="C9" s="6" t="s">
        <v>15</v>
      </c>
      <c r="D9" s="4">
        <f>SUMIFS(Movimientos!$D$4:$D$103,Movimientos!$B$4:$B$103,$C9,Movimientos!$C$4:$C$103,"Aportación")</f>
        <v>1500</v>
      </c>
      <c r="E9" s="4">
        <f>SUMIFS(Movimientos!$D$4:$D$103,Movimientos!$B$4:$B$103,$C9,Movimientos!$C$4:$C$103,"Retiro")</f>
        <v>500</v>
      </c>
      <c r="F9" s="4">
        <f>SUMIFS(Movimientos!$D$4:$D$103,Movimientos!$B$4:$B$103,$C9,Movimientos!$C$4:$C$103,"Resultado")</f>
        <v>148</v>
      </c>
      <c r="G9" s="4">
        <f t="shared" ref="G9:G16" si="0">D9-E9+F9+H9</f>
        <v>1148</v>
      </c>
      <c r="H9" s="3">
        <v>0</v>
      </c>
      <c r="K9" s="2">
        <v>46054</v>
      </c>
      <c r="L9" s="3">
        <v>12</v>
      </c>
      <c r="M9" s="2">
        <v>46054</v>
      </c>
      <c r="N9" s="4">
        <f>SUMIFS(Movimientos!$D$4:$D$103,Movimientos!$C$4:$C$103,"Resultado",Movimientos!$E$4:$E$103,K9)</f>
        <v>-22</v>
      </c>
    </row>
    <row r="10" spans="2:14" x14ac:dyDescent="0.25">
      <c r="B10" s="5">
        <v>2</v>
      </c>
      <c r="C10" s="6" t="s">
        <v>16</v>
      </c>
      <c r="D10" s="4">
        <f>SUMIFS(Movimientos!$D$4:$D$103,Movimientos!$B$4:$B$103,$C10,Movimientos!$C$4:$C$103,"Aportación")</f>
        <v>1200</v>
      </c>
      <c r="E10" s="4">
        <f>SUMIFS(Movimientos!$D$4:$D$103,Movimientos!$B$4:$B$103,$C10,Movimientos!$C$4:$C$103,"Retiro")</f>
        <v>600</v>
      </c>
      <c r="F10" s="4">
        <f>SUMIFS(Movimientos!$D$4:$D$103,Movimientos!$B$4:$B$103,$C10,Movimientos!$C$4:$C$103,"Resultado")</f>
        <v>1186</v>
      </c>
      <c r="G10" s="4">
        <f t="shared" si="0"/>
        <v>1786</v>
      </c>
      <c r="H10" s="3">
        <v>0</v>
      </c>
      <c r="K10" s="2">
        <v>46082</v>
      </c>
      <c r="L10" s="3">
        <v>12</v>
      </c>
      <c r="M10" s="2">
        <v>46082</v>
      </c>
      <c r="N10" s="4">
        <f>SUMIFS(Movimientos!$D$4:$D$103,Movimientos!$C$4:$C$103,"Resultado",Movimientos!$E$4:$E$103,K10)</f>
        <v>509</v>
      </c>
    </row>
    <row r="11" spans="2:14" x14ac:dyDescent="0.25">
      <c r="B11" s="5">
        <v>3</v>
      </c>
      <c r="C11" s="6" t="s">
        <v>17</v>
      </c>
      <c r="D11" s="4">
        <f>SUMIFS(Movimientos!$D$4:$D$103,Movimientos!$B$4:$B$103,$C11,Movimientos!$C$4:$C$103,"Aportación")</f>
        <v>1500</v>
      </c>
      <c r="E11" s="4">
        <f>SUMIFS(Movimientos!$D$4:$D$103,Movimientos!$B$4:$B$103,$C11,Movimientos!$C$4:$C$103,"Retiro")</f>
        <v>200</v>
      </c>
      <c r="F11" s="4">
        <f>SUMIFS(Movimientos!$D$4:$D$103,Movimientos!$B$4:$B$103,$C11,Movimientos!$C$4:$C$103,"Resultado")</f>
        <v>42</v>
      </c>
      <c r="G11" s="4">
        <f t="shared" si="0"/>
        <v>1342</v>
      </c>
      <c r="H11" s="3">
        <v>0</v>
      </c>
      <c r="K11" s="2">
        <v>46113</v>
      </c>
      <c r="L11" s="3">
        <v>12</v>
      </c>
      <c r="M11" s="2">
        <v>46113</v>
      </c>
      <c r="N11" s="4">
        <f>SUMIFS(Movimientos!$D$4:$D$103,Movimientos!$C$4:$C$103,"Resultado",Movimientos!$E$4:$E$103,K11)</f>
        <v>149</v>
      </c>
    </row>
    <row r="12" spans="2:14" x14ac:dyDescent="0.25">
      <c r="B12" s="5">
        <v>4</v>
      </c>
      <c r="C12" s="6" t="s">
        <v>18</v>
      </c>
      <c r="D12" s="4">
        <f>SUMIFS(Movimientos!$D$4:$D$103,Movimientos!$B$4:$B$103,$C12,Movimientos!$C$4:$C$103,"Aportación")</f>
        <v>600</v>
      </c>
      <c r="E12" s="4">
        <f>SUMIFS(Movimientos!$D$4:$D$103,Movimientos!$B$4:$B$103,$C12,Movimientos!$C$4:$C$103,"Retiro")</f>
        <v>0</v>
      </c>
      <c r="F12" s="4">
        <f>SUMIFS(Movimientos!$D$4:$D$103,Movimientos!$B$4:$B$103,$C12,Movimientos!$C$4:$C$103,"Resultado")</f>
        <v>97</v>
      </c>
      <c r="G12" s="4">
        <f t="shared" si="0"/>
        <v>697</v>
      </c>
      <c r="H12" s="3">
        <v>0</v>
      </c>
      <c r="K12" s="2">
        <v>46143</v>
      </c>
      <c r="L12" s="3">
        <v>12</v>
      </c>
      <c r="M12" s="2">
        <v>46143</v>
      </c>
      <c r="N12" s="4">
        <f>SUMIFS(Movimientos!$D$4:$D$103,Movimientos!$C$4:$C$103,"Resultado",Movimientos!$E$4:$E$103,K12)</f>
        <v>170</v>
      </c>
    </row>
    <row r="13" spans="2:14" x14ac:dyDescent="0.25">
      <c r="B13" s="5">
        <v>5</v>
      </c>
      <c r="C13" s="6" t="s">
        <v>19</v>
      </c>
      <c r="D13" s="4">
        <f>SUMIFS(Movimientos!$D$4:$D$103,Movimientos!$B$4:$B$103,$C13,Movimientos!$C$4:$C$103,"Aportación")</f>
        <v>900</v>
      </c>
      <c r="E13" s="4">
        <f>SUMIFS(Movimientos!$D$4:$D$103,Movimientos!$B$4:$B$103,$C13,Movimientos!$C$4:$C$103,"Retiro")</f>
        <v>0</v>
      </c>
      <c r="F13" s="4">
        <f>SUMIFS(Movimientos!$D$4:$D$103,Movimientos!$B$4:$B$103,$C13,Movimientos!$C$4:$C$103,"Resultado")</f>
        <v>617</v>
      </c>
      <c r="G13" s="4">
        <f t="shared" si="0"/>
        <v>1517</v>
      </c>
      <c r="H13" s="3">
        <v>0</v>
      </c>
      <c r="K13" s="2">
        <v>46174</v>
      </c>
      <c r="L13" s="3">
        <v>12</v>
      </c>
      <c r="M13" s="2">
        <v>46174</v>
      </c>
      <c r="N13" s="4">
        <f>SUMIFS(Movimientos!$D$4:$D$103,Movimientos!$C$4:$C$103,"Resultado",Movimientos!$E$4:$E$103,K13)</f>
        <v>239</v>
      </c>
    </row>
    <row r="14" spans="2:14" x14ac:dyDescent="0.25">
      <c r="B14" s="5">
        <v>6</v>
      </c>
      <c r="C14" s="6" t="s">
        <v>20</v>
      </c>
      <c r="D14" s="4">
        <f>SUMIFS(Movimientos!$D$4:$D$103,Movimientos!$B$4:$B$103,$C14,Movimientos!$C$4:$C$103,"Aportación")</f>
        <v>1600</v>
      </c>
      <c r="E14" s="4">
        <f>SUMIFS(Movimientos!$D$4:$D$103,Movimientos!$B$4:$B$103,$C14,Movimientos!$C$4:$C$103,"Retiro")</f>
        <v>0</v>
      </c>
      <c r="F14" s="4">
        <f>SUMIFS(Movimientos!$D$4:$D$103,Movimientos!$B$4:$B$103,$C14,Movimientos!$C$4:$C$103,"Resultado")</f>
        <v>218</v>
      </c>
      <c r="G14" s="4">
        <f t="shared" si="0"/>
        <v>1818</v>
      </c>
      <c r="H14" s="3">
        <v>0</v>
      </c>
      <c r="K14" s="2">
        <v>46204</v>
      </c>
      <c r="L14" s="3">
        <v>12</v>
      </c>
      <c r="M14" s="2">
        <v>46204</v>
      </c>
      <c r="N14" s="4">
        <f>SUMIFS(Movimientos!$D$4:$D$103,Movimientos!$C$4:$C$103,"Resultado",Movimientos!$E$4:$E$103,K14)</f>
        <v>41</v>
      </c>
    </row>
    <row r="15" spans="2:14" x14ac:dyDescent="0.25">
      <c r="B15" s="5">
        <v>7</v>
      </c>
      <c r="C15" s="6" t="s">
        <v>21</v>
      </c>
      <c r="D15" s="4">
        <f>SUMIFS(Movimientos!$D$4:$D$103,Movimientos!$B$4:$B$103,$C15,Movimientos!$C$4:$C$103,"Aportación")</f>
        <v>650</v>
      </c>
      <c r="E15" s="4">
        <f>SUMIFS(Movimientos!$D$4:$D$103,Movimientos!$B$4:$B$103,$C15,Movimientos!$C$4:$C$103,"Retiro")</f>
        <v>0</v>
      </c>
      <c r="F15" s="4">
        <f>SUMIFS(Movimientos!$D$4:$D$103,Movimientos!$B$4:$B$103,$C15,Movimientos!$C$4:$C$103,"Resultado")</f>
        <v>-45</v>
      </c>
      <c r="G15" s="4">
        <f t="shared" si="0"/>
        <v>605</v>
      </c>
      <c r="H15" s="3">
        <v>0</v>
      </c>
      <c r="K15" s="2">
        <v>46235</v>
      </c>
      <c r="L15" s="3">
        <v>12</v>
      </c>
      <c r="M15" s="2">
        <v>46235</v>
      </c>
      <c r="N15" s="4">
        <f>SUMIFS(Movimientos!$D$4:$D$103,Movimientos!$C$4:$C$103,"Resultado",Movimientos!$E$4:$E$103,K15)</f>
        <v>586</v>
      </c>
    </row>
    <row r="16" spans="2:14" x14ac:dyDescent="0.25">
      <c r="B16" s="5">
        <v>8</v>
      </c>
      <c r="C16" s="6" t="s">
        <v>22</v>
      </c>
      <c r="D16" s="4">
        <f>SUMIFS(Movimientos!$D$4:$D$103,Movimientos!$B$4:$B$103,$C16,Movimientos!$C$4:$C$103,"Aportación")</f>
        <v>700</v>
      </c>
      <c r="E16" s="4">
        <f>SUMIFS(Movimientos!$D$4:$D$103,Movimientos!$B$4:$B$103,$C16,Movimientos!$C$4:$C$103,"Retiro")</f>
        <v>300</v>
      </c>
      <c r="F16" s="4">
        <f>SUMIFS(Movimientos!$D$4:$D$103,Movimientos!$B$4:$B$103,$C16,Movimientos!$C$4:$C$103,"Resultado")</f>
        <v>500</v>
      </c>
      <c r="G16" s="4">
        <f t="shared" si="0"/>
        <v>900</v>
      </c>
      <c r="H16" s="3">
        <v>0</v>
      </c>
      <c r="K16" s="2">
        <v>46266</v>
      </c>
      <c r="L16" s="3">
        <v>12</v>
      </c>
      <c r="M16" s="2">
        <v>46266</v>
      </c>
      <c r="N16" s="4">
        <f>SUMIFS(Movimientos!$D$4:$D$103,Movimientos!$C$4:$C$103,"Resultado",Movimientos!$E$4:$E$103,K16)</f>
        <v>315</v>
      </c>
    </row>
    <row r="17" spans="2:14" x14ac:dyDescent="0.25">
      <c r="B17" s="7"/>
      <c r="C17" s="8" t="s">
        <v>23</v>
      </c>
      <c r="D17" s="3">
        <f>SUM(D9:D16)</f>
        <v>8650</v>
      </c>
      <c r="E17" s="3">
        <f>SUM(E9:E16)</f>
        <v>1600</v>
      </c>
      <c r="F17" s="3">
        <f>SUM(F9:F16)</f>
        <v>2763</v>
      </c>
      <c r="G17" s="3">
        <f>SUM(G9:G16)</f>
        <v>9813</v>
      </c>
      <c r="H17" s="3">
        <f>SUM(H9:H16)</f>
        <v>0</v>
      </c>
      <c r="K17" s="2">
        <v>46296</v>
      </c>
      <c r="L17" s="3">
        <v>12</v>
      </c>
      <c r="M17" s="2">
        <v>46296</v>
      </c>
      <c r="N17" s="4">
        <f>SUMIFS(Movimientos!$D$4:$D$103,Movimientos!$C$4:$C$103,"Resultado",Movimientos!$E$4:$E$103,K17)</f>
        <v>422</v>
      </c>
    </row>
    <row r="18" spans="2:14" x14ac:dyDescent="0.25">
      <c r="K18" s="2">
        <v>46327</v>
      </c>
      <c r="L18" s="3">
        <v>12</v>
      </c>
      <c r="M18" s="2">
        <v>46327</v>
      </c>
      <c r="N18" s="4">
        <f>SUMIFS(Movimientos!$D$4:$D$103,Movimientos!$C$4:$C$103,"Resultado",Movimientos!$E$4:$E$103,K18)</f>
        <v>424</v>
      </c>
    </row>
    <row r="19" spans="2:14" x14ac:dyDescent="0.25">
      <c r="K19" s="2">
        <v>46357</v>
      </c>
      <c r="L19" s="3">
        <v>12</v>
      </c>
      <c r="M19" s="2">
        <v>46357</v>
      </c>
      <c r="N19" s="4">
        <f>SUMIFS(Movimientos!$D$4:$D$103,Movimientos!$C$4:$C$103,"Resultado",Movimientos!$E$4:$E$103,K19)</f>
        <v>-11</v>
      </c>
    </row>
    <row r="20" spans="2:14" x14ac:dyDescent="0.25">
      <c r="K20" s="8" t="s">
        <v>24</v>
      </c>
      <c r="L20" s="9">
        <f>SUM(L8:L19)</f>
        <v>144</v>
      </c>
      <c r="M20" s="8" t="s">
        <v>25</v>
      </c>
      <c r="N20" s="9">
        <f>SUM(N8:N19)</f>
        <v>2763</v>
      </c>
    </row>
    <row r="22" spans="2:14" ht="15.95" customHeight="1" x14ac:dyDescent="0.25">
      <c r="B22" s="10" t="s">
        <v>26</v>
      </c>
    </row>
    <row r="23" spans="2:14" ht="15.95" customHeight="1" x14ac:dyDescent="0.25">
      <c r="B23" s="10" t="s">
        <v>27</v>
      </c>
    </row>
    <row r="24" spans="2:14" ht="15.95" customHeight="1" x14ac:dyDescent="0.25">
      <c r="B24" s="10" t="s">
        <v>28</v>
      </c>
    </row>
    <row r="25" spans="2:14" ht="15.95" customHeight="1" x14ac:dyDescent="0.25">
      <c r="B25" s="10" t="s">
        <v>29</v>
      </c>
    </row>
  </sheetData>
  <mergeCells count="6">
    <mergeCell ref="M7:N7"/>
    <mergeCell ref="K7:L7"/>
    <mergeCell ref="B2:N2"/>
    <mergeCell ref="N4:N5"/>
    <mergeCell ref="B7:H7"/>
    <mergeCell ref="K4:M5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3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22" customWidth="1"/>
    <col min="3" max="3" width="14" customWidth="1"/>
    <col min="4" max="4" width="12" customWidth="1"/>
    <col min="5" max="5" width="10" customWidth="1"/>
    <col min="6" max="6" width="38" customWidth="1"/>
  </cols>
  <sheetData>
    <row r="1" spans="1:6" ht="21.95" customHeight="1" x14ac:dyDescent="0.25">
      <c r="A1" s="24" t="s">
        <v>30</v>
      </c>
      <c r="B1" s="21"/>
      <c r="C1" s="21"/>
      <c r="D1" s="21"/>
      <c r="E1" s="21"/>
      <c r="F1" s="21"/>
    </row>
    <row r="3" spans="1:6" ht="18" customHeight="1" x14ac:dyDescent="0.25">
      <c r="A3" s="1" t="s">
        <v>31</v>
      </c>
      <c r="B3" s="1" t="s">
        <v>9</v>
      </c>
      <c r="C3" s="1" t="s">
        <v>32</v>
      </c>
      <c r="D3" s="1" t="s">
        <v>33</v>
      </c>
      <c r="E3" s="1" t="s">
        <v>34</v>
      </c>
      <c r="F3" s="1" t="s">
        <v>35</v>
      </c>
    </row>
    <row r="4" spans="1:6" x14ac:dyDescent="0.25">
      <c r="A4" s="11">
        <v>46027</v>
      </c>
      <c r="B4" s="12" t="s">
        <v>15</v>
      </c>
      <c r="C4" s="12" t="s">
        <v>36</v>
      </c>
      <c r="D4" s="13">
        <v>1200</v>
      </c>
      <c r="E4" s="14">
        <f t="shared" ref="E4:E35" si="0">IF(A4="","",DATE(YEAR(A4),MONTH(A4),1))</f>
        <v>46023</v>
      </c>
      <c r="F4" s="12" t="s">
        <v>37</v>
      </c>
    </row>
    <row r="5" spans="1:6" x14ac:dyDescent="0.25">
      <c r="A5" s="11">
        <v>46027</v>
      </c>
      <c r="B5" s="12" t="s">
        <v>16</v>
      </c>
      <c r="C5" s="12" t="s">
        <v>36</v>
      </c>
      <c r="D5" s="13">
        <v>800</v>
      </c>
      <c r="E5" s="14">
        <f t="shared" si="0"/>
        <v>46023</v>
      </c>
      <c r="F5" s="12" t="s">
        <v>37</v>
      </c>
    </row>
    <row r="6" spans="1:6" x14ac:dyDescent="0.25">
      <c r="A6" s="11">
        <v>46027</v>
      </c>
      <c r="B6" s="12" t="s">
        <v>17</v>
      </c>
      <c r="C6" s="12" t="s">
        <v>36</v>
      </c>
      <c r="D6" s="13">
        <v>1500</v>
      </c>
      <c r="E6" s="14">
        <f t="shared" si="0"/>
        <v>46023</v>
      </c>
      <c r="F6" s="12" t="s">
        <v>37</v>
      </c>
    </row>
    <row r="7" spans="1:6" x14ac:dyDescent="0.25">
      <c r="A7" s="11">
        <v>46027</v>
      </c>
      <c r="B7" s="12" t="s">
        <v>18</v>
      </c>
      <c r="C7" s="12" t="s">
        <v>36</v>
      </c>
      <c r="D7" s="13">
        <v>600</v>
      </c>
      <c r="E7" s="14">
        <f t="shared" si="0"/>
        <v>46023</v>
      </c>
      <c r="F7" s="12" t="s">
        <v>37</v>
      </c>
    </row>
    <row r="8" spans="1:6" x14ac:dyDescent="0.25">
      <c r="A8" s="11">
        <v>46027</v>
      </c>
      <c r="B8" s="12" t="s">
        <v>19</v>
      </c>
      <c r="C8" s="12" t="s">
        <v>36</v>
      </c>
      <c r="D8" s="13">
        <v>900</v>
      </c>
      <c r="E8" s="14">
        <f t="shared" si="0"/>
        <v>46023</v>
      </c>
      <c r="F8" s="12" t="s">
        <v>37</v>
      </c>
    </row>
    <row r="9" spans="1:6" x14ac:dyDescent="0.25">
      <c r="A9" s="11">
        <v>46027</v>
      </c>
      <c r="B9" s="12" t="s">
        <v>20</v>
      </c>
      <c r="C9" s="12" t="s">
        <v>36</v>
      </c>
      <c r="D9" s="13">
        <v>1100</v>
      </c>
      <c r="E9" s="14">
        <f t="shared" si="0"/>
        <v>46023</v>
      </c>
      <c r="F9" s="12" t="s">
        <v>37</v>
      </c>
    </row>
    <row r="10" spans="1:6" x14ac:dyDescent="0.25">
      <c r="A10" s="11">
        <v>46027</v>
      </c>
      <c r="B10" s="12" t="s">
        <v>21</v>
      </c>
      <c r="C10" s="12" t="s">
        <v>36</v>
      </c>
      <c r="D10" s="13">
        <v>400</v>
      </c>
      <c r="E10" s="14">
        <f t="shared" si="0"/>
        <v>46023</v>
      </c>
      <c r="F10" s="12" t="s">
        <v>37</v>
      </c>
    </row>
    <row r="11" spans="1:6" x14ac:dyDescent="0.25">
      <c r="A11" s="11">
        <v>46027</v>
      </c>
      <c r="B11" s="12" t="s">
        <v>22</v>
      </c>
      <c r="C11" s="12" t="s">
        <v>36</v>
      </c>
      <c r="D11" s="13">
        <v>700</v>
      </c>
      <c r="E11" s="14">
        <f t="shared" si="0"/>
        <v>46023</v>
      </c>
      <c r="F11" s="12" t="s">
        <v>37</v>
      </c>
    </row>
    <row r="12" spans="1:6" x14ac:dyDescent="0.25">
      <c r="A12" s="11">
        <v>46036</v>
      </c>
      <c r="B12" s="12" t="s">
        <v>20</v>
      </c>
      <c r="C12" s="12" t="s">
        <v>38</v>
      </c>
      <c r="D12" s="13">
        <v>-43</v>
      </c>
      <c r="E12" s="14">
        <f t="shared" si="0"/>
        <v>46023</v>
      </c>
      <c r="F12" s="12" t="s">
        <v>39</v>
      </c>
    </row>
    <row r="13" spans="1:6" x14ac:dyDescent="0.25">
      <c r="A13" s="11">
        <v>46041</v>
      </c>
      <c r="B13" s="12" t="s">
        <v>15</v>
      </c>
      <c r="C13" s="12" t="s">
        <v>38</v>
      </c>
      <c r="D13" s="13">
        <v>-83</v>
      </c>
      <c r="E13" s="14">
        <f t="shared" si="0"/>
        <v>46023</v>
      </c>
      <c r="F13" s="12" t="s">
        <v>39</v>
      </c>
    </row>
    <row r="14" spans="1:6" x14ac:dyDescent="0.25">
      <c r="A14" s="11">
        <v>46042</v>
      </c>
      <c r="B14" s="12" t="s">
        <v>16</v>
      </c>
      <c r="C14" s="12" t="s">
        <v>38</v>
      </c>
      <c r="D14" s="13">
        <v>67</v>
      </c>
      <c r="E14" s="14">
        <f t="shared" si="0"/>
        <v>46023</v>
      </c>
      <c r="F14" s="12" t="s">
        <v>39</v>
      </c>
    </row>
    <row r="15" spans="1:6" x14ac:dyDescent="0.25">
      <c r="A15" s="11">
        <v>46061</v>
      </c>
      <c r="B15" s="12" t="s">
        <v>15</v>
      </c>
      <c r="C15" s="12" t="s">
        <v>38</v>
      </c>
      <c r="D15" s="13">
        <v>139</v>
      </c>
      <c r="E15" s="14">
        <f t="shared" si="0"/>
        <v>46054</v>
      </c>
      <c r="F15" s="12" t="s">
        <v>39</v>
      </c>
    </row>
    <row r="16" spans="1:6" x14ac:dyDescent="0.25">
      <c r="A16" s="11">
        <v>46062</v>
      </c>
      <c r="B16" s="12" t="s">
        <v>21</v>
      </c>
      <c r="C16" s="12" t="s">
        <v>38</v>
      </c>
      <c r="D16" s="13">
        <v>-85</v>
      </c>
      <c r="E16" s="14">
        <f t="shared" si="0"/>
        <v>46054</v>
      </c>
      <c r="F16" s="12" t="s">
        <v>39</v>
      </c>
    </row>
    <row r="17" spans="1:6" x14ac:dyDescent="0.25">
      <c r="A17" s="11">
        <v>46068</v>
      </c>
      <c r="B17" s="12" t="s">
        <v>15</v>
      </c>
      <c r="C17" s="12" t="s">
        <v>38</v>
      </c>
      <c r="D17" s="13">
        <v>-76</v>
      </c>
      <c r="E17" s="14">
        <f t="shared" si="0"/>
        <v>46054</v>
      </c>
      <c r="F17" s="12" t="s">
        <v>39</v>
      </c>
    </row>
    <row r="18" spans="1:6" x14ac:dyDescent="0.25">
      <c r="A18" s="11">
        <v>46084</v>
      </c>
      <c r="B18" s="12" t="s">
        <v>16</v>
      </c>
      <c r="C18" s="12" t="s">
        <v>38</v>
      </c>
      <c r="D18" s="13">
        <v>190</v>
      </c>
      <c r="E18" s="14">
        <f t="shared" si="0"/>
        <v>46082</v>
      </c>
      <c r="F18" s="12" t="s">
        <v>39</v>
      </c>
    </row>
    <row r="19" spans="1:6" x14ac:dyDescent="0.25">
      <c r="A19" s="11">
        <v>46091</v>
      </c>
      <c r="B19" s="12" t="s">
        <v>15</v>
      </c>
      <c r="C19" s="12" t="s">
        <v>36</v>
      </c>
      <c r="D19" s="13">
        <v>300</v>
      </c>
      <c r="E19" s="14">
        <f t="shared" si="0"/>
        <v>46082</v>
      </c>
      <c r="F19" s="12" t="s">
        <v>40</v>
      </c>
    </row>
    <row r="20" spans="1:6" x14ac:dyDescent="0.25">
      <c r="A20" s="11">
        <v>46095</v>
      </c>
      <c r="B20" s="12" t="s">
        <v>15</v>
      </c>
      <c r="C20" s="12" t="s">
        <v>38</v>
      </c>
      <c r="D20" s="13">
        <v>244</v>
      </c>
      <c r="E20" s="14">
        <f t="shared" si="0"/>
        <v>46082</v>
      </c>
      <c r="F20" s="12" t="s">
        <v>39</v>
      </c>
    </row>
    <row r="21" spans="1:6" x14ac:dyDescent="0.25">
      <c r="A21" s="11">
        <v>46103</v>
      </c>
      <c r="B21" s="12" t="s">
        <v>16</v>
      </c>
      <c r="C21" s="12" t="s">
        <v>38</v>
      </c>
      <c r="D21" s="13">
        <v>75</v>
      </c>
      <c r="E21" s="14">
        <f t="shared" si="0"/>
        <v>46082</v>
      </c>
      <c r="F21" s="12" t="s">
        <v>39</v>
      </c>
    </row>
    <row r="22" spans="1:6" x14ac:dyDescent="0.25">
      <c r="A22" s="11">
        <v>46118</v>
      </c>
      <c r="B22" s="12" t="s">
        <v>17</v>
      </c>
      <c r="C22" s="12" t="s">
        <v>38</v>
      </c>
      <c r="D22" s="13">
        <v>55</v>
      </c>
      <c r="E22" s="14">
        <f t="shared" si="0"/>
        <v>46113</v>
      </c>
      <c r="F22" s="12" t="s">
        <v>39</v>
      </c>
    </row>
    <row r="23" spans="1:6" x14ac:dyDescent="0.25">
      <c r="A23" s="11">
        <v>46131</v>
      </c>
      <c r="B23" s="12" t="s">
        <v>15</v>
      </c>
      <c r="C23" s="12" t="s">
        <v>38</v>
      </c>
      <c r="D23" s="13">
        <v>-76</v>
      </c>
      <c r="E23" s="14">
        <f t="shared" si="0"/>
        <v>46113</v>
      </c>
      <c r="F23" s="12" t="s">
        <v>39</v>
      </c>
    </row>
    <row r="24" spans="1:6" x14ac:dyDescent="0.25">
      <c r="A24" s="11">
        <v>46131</v>
      </c>
      <c r="B24" s="12" t="s">
        <v>16</v>
      </c>
      <c r="C24" s="12" t="s">
        <v>38</v>
      </c>
      <c r="D24" s="13">
        <v>170</v>
      </c>
      <c r="E24" s="14">
        <f t="shared" si="0"/>
        <v>46113</v>
      </c>
      <c r="F24" s="12" t="s">
        <v>39</v>
      </c>
    </row>
    <row r="25" spans="1:6" x14ac:dyDescent="0.25">
      <c r="A25" s="11">
        <v>46134</v>
      </c>
      <c r="B25" s="12" t="s">
        <v>17</v>
      </c>
      <c r="C25" s="12" t="s">
        <v>41</v>
      </c>
      <c r="D25" s="13">
        <v>200</v>
      </c>
      <c r="E25" s="14">
        <f t="shared" si="0"/>
        <v>46113</v>
      </c>
      <c r="F25" s="12" t="s">
        <v>42</v>
      </c>
    </row>
    <row r="26" spans="1:6" x14ac:dyDescent="0.25">
      <c r="A26" s="11">
        <v>46145</v>
      </c>
      <c r="B26" s="12" t="s">
        <v>16</v>
      </c>
      <c r="C26" s="12" t="s">
        <v>38</v>
      </c>
      <c r="D26" s="13">
        <v>168</v>
      </c>
      <c r="E26" s="14">
        <f t="shared" si="0"/>
        <v>46143</v>
      </c>
      <c r="F26" s="12" t="s">
        <v>39</v>
      </c>
    </row>
    <row r="27" spans="1:6" x14ac:dyDescent="0.25">
      <c r="A27" s="11">
        <v>46147</v>
      </c>
      <c r="B27" s="12" t="s">
        <v>18</v>
      </c>
      <c r="C27" s="12" t="s">
        <v>38</v>
      </c>
      <c r="D27" s="13">
        <v>70</v>
      </c>
      <c r="E27" s="14">
        <f t="shared" si="0"/>
        <v>46143</v>
      </c>
      <c r="F27" s="12" t="s">
        <v>39</v>
      </c>
    </row>
    <row r="28" spans="1:6" x14ac:dyDescent="0.25">
      <c r="A28" s="11">
        <v>46162</v>
      </c>
      <c r="B28" s="12" t="s">
        <v>17</v>
      </c>
      <c r="C28" s="12" t="s">
        <v>38</v>
      </c>
      <c r="D28" s="13">
        <v>-68</v>
      </c>
      <c r="E28" s="14">
        <f t="shared" si="0"/>
        <v>46143</v>
      </c>
      <c r="F28" s="12" t="s">
        <v>39</v>
      </c>
    </row>
    <row r="29" spans="1:6" x14ac:dyDescent="0.25">
      <c r="A29" s="11">
        <v>46184</v>
      </c>
      <c r="B29" s="12" t="s">
        <v>22</v>
      </c>
      <c r="C29" s="12" t="s">
        <v>38</v>
      </c>
      <c r="D29" s="13">
        <v>65</v>
      </c>
      <c r="E29" s="14">
        <f t="shared" si="0"/>
        <v>46174</v>
      </c>
      <c r="F29" s="12" t="s">
        <v>39</v>
      </c>
    </row>
    <row r="30" spans="1:6" x14ac:dyDescent="0.25">
      <c r="A30" s="11">
        <v>46188</v>
      </c>
      <c r="B30" s="12" t="s">
        <v>21</v>
      </c>
      <c r="C30" s="12" t="s">
        <v>36</v>
      </c>
      <c r="D30" s="13">
        <v>250</v>
      </c>
      <c r="E30" s="14">
        <f t="shared" si="0"/>
        <v>46174</v>
      </c>
      <c r="F30" s="12" t="s">
        <v>40</v>
      </c>
    </row>
    <row r="31" spans="1:6" x14ac:dyDescent="0.25">
      <c r="A31" s="11">
        <v>46189</v>
      </c>
      <c r="B31" s="12" t="s">
        <v>21</v>
      </c>
      <c r="C31" s="12" t="s">
        <v>38</v>
      </c>
      <c r="D31" s="13">
        <v>40</v>
      </c>
      <c r="E31" s="14">
        <f t="shared" si="0"/>
        <v>46174</v>
      </c>
      <c r="F31" s="12" t="s">
        <v>39</v>
      </c>
    </row>
    <row r="32" spans="1:6" x14ac:dyDescent="0.25">
      <c r="A32" s="11">
        <v>46196</v>
      </c>
      <c r="B32" s="12" t="s">
        <v>18</v>
      </c>
      <c r="C32" s="12" t="s">
        <v>38</v>
      </c>
      <c r="D32" s="13">
        <v>134</v>
      </c>
      <c r="E32" s="14">
        <f t="shared" si="0"/>
        <v>46174</v>
      </c>
      <c r="F32" s="12" t="s">
        <v>39</v>
      </c>
    </row>
    <row r="33" spans="1:6" x14ac:dyDescent="0.25">
      <c r="A33" s="11">
        <v>46220</v>
      </c>
      <c r="B33" s="12" t="s">
        <v>19</v>
      </c>
      <c r="C33" s="12" t="s">
        <v>38</v>
      </c>
      <c r="D33" s="13">
        <v>148</v>
      </c>
      <c r="E33" s="14">
        <f t="shared" si="0"/>
        <v>46204</v>
      </c>
      <c r="F33" s="12" t="s">
        <v>39</v>
      </c>
    </row>
    <row r="34" spans="1:6" x14ac:dyDescent="0.25">
      <c r="A34" s="11">
        <v>46223</v>
      </c>
      <c r="B34" s="12" t="s">
        <v>18</v>
      </c>
      <c r="C34" s="12" t="s">
        <v>38</v>
      </c>
      <c r="D34" s="13">
        <v>-79</v>
      </c>
      <c r="E34" s="14">
        <f t="shared" si="0"/>
        <v>46204</v>
      </c>
      <c r="F34" s="12" t="s">
        <v>39</v>
      </c>
    </row>
    <row r="35" spans="1:6" x14ac:dyDescent="0.25">
      <c r="A35" s="11">
        <v>46227</v>
      </c>
      <c r="B35" s="12" t="s">
        <v>18</v>
      </c>
      <c r="C35" s="12" t="s">
        <v>38</v>
      </c>
      <c r="D35" s="13">
        <v>-28</v>
      </c>
      <c r="E35" s="14">
        <f t="shared" si="0"/>
        <v>46204</v>
      </c>
      <c r="F35" s="12" t="s">
        <v>39</v>
      </c>
    </row>
    <row r="36" spans="1:6" x14ac:dyDescent="0.25">
      <c r="A36" s="11">
        <v>46237</v>
      </c>
      <c r="B36" s="12" t="s">
        <v>16</v>
      </c>
      <c r="C36" s="12" t="s">
        <v>36</v>
      </c>
      <c r="D36" s="13">
        <v>400</v>
      </c>
      <c r="E36" s="14">
        <f t="shared" ref="E36:E67" si="1">IF(A36="","",DATE(YEAR(A36),MONTH(A36),1))</f>
        <v>46235</v>
      </c>
      <c r="F36" s="12" t="s">
        <v>40</v>
      </c>
    </row>
    <row r="37" spans="1:6" x14ac:dyDescent="0.25">
      <c r="A37" s="11">
        <v>46238</v>
      </c>
      <c r="B37" s="12" t="s">
        <v>19</v>
      </c>
      <c r="C37" s="12" t="s">
        <v>38</v>
      </c>
      <c r="D37" s="13">
        <v>191</v>
      </c>
      <c r="E37" s="14">
        <f t="shared" si="1"/>
        <v>46235</v>
      </c>
      <c r="F37" s="12" t="s">
        <v>39</v>
      </c>
    </row>
    <row r="38" spans="1:6" x14ac:dyDescent="0.25">
      <c r="A38" s="11">
        <v>46249</v>
      </c>
      <c r="B38" s="12" t="s">
        <v>16</v>
      </c>
      <c r="C38" s="12" t="s">
        <v>38</v>
      </c>
      <c r="D38" s="13">
        <v>142</v>
      </c>
      <c r="E38" s="14">
        <f t="shared" si="1"/>
        <v>46235</v>
      </c>
      <c r="F38" s="12" t="s">
        <v>39</v>
      </c>
    </row>
    <row r="39" spans="1:6" x14ac:dyDescent="0.25">
      <c r="A39" s="11">
        <v>46250</v>
      </c>
      <c r="B39" s="12" t="s">
        <v>20</v>
      </c>
      <c r="C39" s="12" t="s">
        <v>38</v>
      </c>
      <c r="D39" s="13">
        <v>253</v>
      </c>
      <c r="E39" s="14">
        <f t="shared" si="1"/>
        <v>46235</v>
      </c>
      <c r="F39" s="12" t="s">
        <v>39</v>
      </c>
    </row>
    <row r="40" spans="1:6" x14ac:dyDescent="0.25">
      <c r="A40" s="11">
        <v>46268</v>
      </c>
      <c r="B40" s="12" t="s">
        <v>22</v>
      </c>
      <c r="C40" s="12" t="s">
        <v>38</v>
      </c>
      <c r="D40" s="13">
        <v>95</v>
      </c>
      <c r="E40" s="14">
        <f t="shared" si="1"/>
        <v>46266</v>
      </c>
      <c r="F40" s="12" t="s">
        <v>39</v>
      </c>
    </row>
    <row r="41" spans="1:6" x14ac:dyDescent="0.25">
      <c r="A41" s="11">
        <v>46271</v>
      </c>
      <c r="B41" s="12" t="s">
        <v>17</v>
      </c>
      <c r="C41" s="12" t="s">
        <v>38</v>
      </c>
      <c r="D41" s="13">
        <v>55</v>
      </c>
      <c r="E41" s="14">
        <f t="shared" si="1"/>
        <v>46266</v>
      </c>
      <c r="F41" s="12" t="s">
        <v>39</v>
      </c>
    </row>
    <row r="42" spans="1:6" x14ac:dyDescent="0.25">
      <c r="A42" s="11">
        <v>46283</v>
      </c>
      <c r="B42" s="12" t="s">
        <v>15</v>
      </c>
      <c r="C42" s="12" t="s">
        <v>41</v>
      </c>
      <c r="D42" s="13">
        <v>500</v>
      </c>
      <c r="E42" s="14">
        <f t="shared" si="1"/>
        <v>46266</v>
      </c>
      <c r="F42" s="12" t="s">
        <v>42</v>
      </c>
    </row>
    <row r="43" spans="1:6" x14ac:dyDescent="0.25">
      <c r="A43" s="11">
        <v>46285</v>
      </c>
      <c r="B43" s="12" t="s">
        <v>16</v>
      </c>
      <c r="C43" s="12" t="s">
        <v>38</v>
      </c>
      <c r="D43" s="13">
        <v>165</v>
      </c>
      <c r="E43" s="14">
        <f t="shared" si="1"/>
        <v>46266</v>
      </c>
      <c r="F43" s="12" t="s">
        <v>39</v>
      </c>
    </row>
    <row r="44" spans="1:6" x14ac:dyDescent="0.25">
      <c r="A44" s="11">
        <v>46299</v>
      </c>
      <c r="B44" s="12" t="s">
        <v>22</v>
      </c>
      <c r="C44" s="12" t="s">
        <v>38</v>
      </c>
      <c r="D44" s="13">
        <v>212</v>
      </c>
      <c r="E44" s="14">
        <f t="shared" si="1"/>
        <v>46296</v>
      </c>
      <c r="F44" s="12" t="s">
        <v>39</v>
      </c>
    </row>
    <row r="45" spans="1:6" x14ac:dyDescent="0.25">
      <c r="A45" s="11">
        <v>46300</v>
      </c>
      <c r="B45" s="12" t="s">
        <v>22</v>
      </c>
      <c r="C45" s="12" t="s">
        <v>41</v>
      </c>
      <c r="D45" s="13">
        <v>300</v>
      </c>
      <c r="E45" s="14">
        <f t="shared" si="1"/>
        <v>46296</v>
      </c>
      <c r="F45" s="12" t="s">
        <v>42</v>
      </c>
    </row>
    <row r="46" spans="1:6" x14ac:dyDescent="0.25">
      <c r="A46" s="11">
        <v>46308</v>
      </c>
      <c r="B46" s="12" t="s">
        <v>20</v>
      </c>
      <c r="C46" s="12" t="s">
        <v>38</v>
      </c>
      <c r="D46" s="13">
        <v>151</v>
      </c>
      <c r="E46" s="14">
        <f t="shared" si="1"/>
        <v>46296</v>
      </c>
      <c r="F46" s="12" t="s">
        <v>39</v>
      </c>
    </row>
    <row r="47" spans="1:6" x14ac:dyDescent="0.25">
      <c r="A47" s="11">
        <v>46319</v>
      </c>
      <c r="B47" s="12" t="s">
        <v>16</v>
      </c>
      <c r="C47" s="12" t="s">
        <v>38</v>
      </c>
      <c r="D47" s="13">
        <v>59</v>
      </c>
      <c r="E47" s="14">
        <f t="shared" si="1"/>
        <v>46296</v>
      </c>
      <c r="F47" s="12" t="s">
        <v>39</v>
      </c>
    </row>
    <row r="48" spans="1:6" x14ac:dyDescent="0.25">
      <c r="A48" s="11">
        <v>46340</v>
      </c>
      <c r="B48" s="12" t="s">
        <v>22</v>
      </c>
      <c r="C48" s="12" t="s">
        <v>38</v>
      </c>
      <c r="D48" s="13">
        <v>128</v>
      </c>
      <c r="E48" s="14">
        <f t="shared" si="1"/>
        <v>46327</v>
      </c>
      <c r="F48" s="12" t="s">
        <v>39</v>
      </c>
    </row>
    <row r="49" spans="1:6" x14ac:dyDescent="0.25">
      <c r="A49" s="11">
        <v>46346</v>
      </c>
      <c r="B49" s="12" t="s">
        <v>20</v>
      </c>
      <c r="C49" s="12" t="s">
        <v>36</v>
      </c>
      <c r="D49" s="13">
        <v>500</v>
      </c>
      <c r="E49" s="14">
        <f t="shared" si="1"/>
        <v>46327</v>
      </c>
      <c r="F49" s="12" t="s">
        <v>40</v>
      </c>
    </row>
    <row r="50" spans="1:6" x14ac:dyDescent="0.25">
      <c r="A50" s="11">
        <v>46349</v>
      </c>
      <c r="B50" s="12" t="s">
        <v>19</v>
      </c>
      <c r="C50" s="12" t="s">
        <v>38</v>
      </c>
      <c r="D50" s="13">
        <v>278</v>
      </c>
      <c r="E50" s="14">
        <f t="shared" si="1"/>
        <v>46327</v>
      </c>
      <c r="F50" s="12" t="s">
        <v>39</v>
      </c>
    </row>
    <row r="51" spans="1:6" x14ac:dyDescent="0.25">
      <c r="A51" s="11">
        <v>46350</v>
      </c>
      <c r="B51" s="12" t="s">
        <v>16</v>
      </c>
      <c r="C51" s="12" t="s">
        <v>38</v>
      </c>
      <c r="D51" s="13">
        <v>18</v>
      </c>
      <c r="E51" s="14">
        <f t="shared" si="1"/>
        <v>46327</v>
      </c>
      <c r="F51" s="12" t="s">
        <v>39</v>
      </c>
    </row>
    <row r="52" spans="1:6" x14ac:dyDescent="0.25">
      <c r="A52" s="11">
        <v>46359</v>
      </c>
      <c r="B52" s="12" t="s">
        <v>16</v>
      </c>
      <c r="C52" s="12" t="s">
        <v>38</v>
      </c>
      <c r="D52" s="13">
        <v>132</v>
      </c>
      <c r="E52" s="14">
        <f t="shared" si="1"/>
        <v>46357</v>
      </c>
      <c r="F52" s="12" t="s">
        <v>39</v>
      </c>
    </row>
    <row r="53" spans="1:6" x14ac:dyDescent="0.25">
      <c r="A53" s="11">
        <v>46368</v>
      </c>
      <c r="B53" s="12" t="s">
        <v>16</v>
      </c>
      <c r="C53" s="12" t="s">
        <v>41</v>
      </c>
      <c r="D53" s="13">
        <v>600</v>
      </c>
      <c r="E53" s="14">
        <f t="shared" si="1"/>
        <v>46357</v>
      </c>
      <c r="F53" s="12" t="s">
        <v>42</v>
      </c>
    </row>
    <row r="54" spans="1:6" x14ac:dyDescent="0.25">
      <c r="A54" s="11">
        <v>46372</v>
      </c>
      <c r="B54" s="12" t="s">
        <v>20</v>
      </c>
      <c r="C54" s="12" t="s">
        <v>38</v>
      </c>
      <c r="D54" s="13">
        <v>-109</v>
      </c>
      <c r="E54" s="14">
        <f t="shared" si="1"/>
        <v>46357</v>
      </c>
      <c r="F54" s="12" t="s">
        <v>39</v>
      </c>
    </row>
    <row r="55" spans="1:6" x14ac:dyDescent="0.25">
      <c r="A55" s="11">
        <v>46377</v>
      </c>
      <c r="B55" s="12" t="s">
        <v>20</v>
      </c>
      <c r="C55" s="12" t="s">
        <v>38</v>
      </c>
      <c r="D55" s="13">
        <v>-34</v>
      </c>
      <c r="E55" s="14">
        <f t="shared" si="1"/>
        <v>46357</v>
      </c>
      <c r="F55" s="12" t="s">
        <v>39</v>
      </c>
    </row>
    <row r="56" spans="1:6" x14ac:dyDescent="0.25">
      <c r="A56" s="15"/>
      <c r="B56" s="12"/>
      <c r="C56" s="12"/>
      <c r="D56" s="13"/>
      <c r="E56" s="14" t="str">
        <f t="shared" si="1"/>
        <v/>
      </c>
      <c r="F56" s="12"/>
    </row>
    <row r="57" spans="1:6" x14ac:dyDescent="0.25">
      <c r="A57" s="15"/>
      <c r="B57" s="12"/>
      <c r="C57" s="12"/>
      <c r="D57" s="13"/>
      <c r="E57" s="14" t="str">
        <f t="shared" si="1"/>
        <v/>
      </c>
      <c r="F57" s="12"/>
    </row>
    <row r="58" spans="1:6" x14ac:dyDescent="0.25">
      <c r="A58" s="15"/>
      <c r="B58" s="12"/>
      <c r="C58" s="12"/>
      <c r="D58" s="13"/>
      <c r="E58" s="14" t="str">
        <f t="shared" si="1"/>
        <v/>
      </c>
      <c r="F58" s="12"/>
    </row>
    <row r="59" spans="1:6" x14ac:dyDescent="0.25">
      <c r="A59" s="15"/>
      <c r="B59" s="12"/>
      <c r="C59" s="12"/>
      <c r="D59" s="13"/>
      <c r="E59" s="14" t="str">
        <f t="shared" si="1"/>
        <v/>
      </c>
      <c r="F59" s="12"/>
    </row>
    <row r="60" spans="1:6" x14ac:dyDescent="0.25">
      <c r="A60" s="15"/>
      <c r="B60" s="12"/>
      <c r="C60" s="12"/>
      <c r="D60" s="13"/>
      <c r="E60" s="14" t="str">
        <f t="shared" si="1"/>
        <v/>
      </c>
      <c r="F60" s="12"/>
    </row>
    <row r="61" spans="1:6" x14ac:dyDescent="0.25">
      <c r="A61" s="15"/>
      <c r="B61" s="12"/>
      <c r="C61" s="12"/>
      <c r="D61" s="13"/>
      <c r="E61" s="14" t="str">
        <f t="shared" si="1"/>
        <v/>
      </c>
      <c r="F61" s="12"/>
    </row>
    <row r="62" spans="1:6" x14ac:dyDescent="0.25">
      <c r="A62" s="15"/>
      <c r="B62" s="12"/>
      <c r="C62" s="12"/>
      <c r="D62" s="13"/>
      <c r="E62" s="14" t="str">
        <f t="shared" si="1"/>
        <v/>
      </c>
      <c r="F62" s="12"/>
    </row>
    <row r="63" spans="1:6" x14ac:dyDescent="0.25">
      <c r="A63" s="15"/>
      <c r="B63" s="12"/>
      <c r="C63" s="12"/>
      <c r="D63" s="13"/>
      <c r="E63" s="14" t="str">
        <f t="shared" si="1"/>
        <v/>
      </c>
      <c r="F63" s="12"/>
    </row>
    <row r="64" spans="1:6" x14ac:dyDescent="0.25">
      <c r="A64" s="15"/>
      <c r="B64" s="12"/>
      <c r="C64" s="12"/>
      <c r="D64" s="13"/>
      <c r="E64" s="14" t="str">
        <f t="shared" si="1"/>
        <v/>
      </c>
      <c r="F64" s="12"/>
    </row>
    <row r="65" spans="1:6" x14ac:dyDescent="0.25">
      <c r="A65" s="15"/>
      <c r="B65" s="12"/>
      <c r="C65" s="12"/>
      <c r="D65" s="13"/>
      <c r="E65" s="14" t="str">
        <f t="shared" si="1"/>
        <v/>
      </c>
      <c r="F65" s="12"/>
    </row>
    <row r="66" spans="1:6" x14ac:dyDescent="0.25">
      <c r="A66" s="15"/>
      <c r="B66" s="12"/>
      <c r="C66" s="12"/>
      <c r="D66" s="13"/>
      <c r="E66" s="14" t="str">
        <f t="shared" si="1"/>
        <v/>
      </c>
      <c r="F66" s="12"/>
    </row>
    <row r="67" spans="1:6" x14ac:dyDescent="0.25">
      <c r="A67" s="15"/>
      <c r="B67" s="12"/>
      <c r="C67" s="12"/>
      <c r="D67" s="13"/>
      <c r="E67" s="14" t="str">
        <f t="shared" si="1"/>
        <v/>
      </c>
      <c r="F67" s="12"/>
    </row>
    <row r="68" spans="1:6" x14ac:dyDescent="0.25">
      <c r="A68" s="15"/>
      <c r="B68" s="12"/>
      <c r="C68" s="12"/>
      <c r="D68" s="13"/>
      <c r="E68" s="14" t="str">
        <f t="shared" ref="E68:E103" si="2">IF(A68="","",DATE(YEAR(A68),MONTH(A68),1))</f>
        <v/>
      </c>
      <c r="F68" s="12"/>
    </row>
    <row r="69" spans="1:6" x14ac:dyDescent="0.25">
      <c r="A69" s="15"/>
      <c r="B69" s="12"/>
      <c r="C69" s="12"/>
      <c r="D69" s="13"/>
      <c r="E69" s="14" t="str">
        <f t="shared" si="2"/>
        <v/>
      </c>
      <c r="F69" s="12"/>
    </row>
    <row r="70" spans="1:6" x14ac:dyDescent="0.25">
      <c r="A70" s="15"/>
      <c r="B70" s="12"/>
      <c r="C70" s="12"/>
      <c r="D70" s="13"/>
      <c r="E70" s="14" t="str">
        <f t="shared" si="2"/>
        <v/>
      </c>
      <c r="F70" s="12"/>
    </row>
    <row r="71" spans="1:6" x14ac:dyDescent="0.25">
      <c r="A71" s="15"/>
      <c r="B71" s="12"/>
      <c r="C71" s="12"/>
      <c r="D71" s="13"/>
      <c r="E71" s="14" t="str">
        <f t="shared" si="2"/>
        <v/>
      </c>
      <c r="F71" s="12"/>
    </row>
    <row r="72" spans="1:6" x14ac:dyDescent="0.25">
      <c r="A72" s="15"/>
      <c r="B72" s="12"/>
      <c r="C72" s="12"/>
      <c r="D72" s="13"/>
      <c r="E72" s="14" t="str">
        <f t="shared" si="2"/>
        <v/>
      </c>
      <c r="F72" s="12"/>
    </row>
    <row r="73" spans="1:6" x14ac:dyDescent="0.25">
      <c r="A73" s="15"/>
      <c r="B73" s="12"/>
      <c r="C73" s="12"/>
      <c r="D73" s="13"/>
      <c r="E73" s="14" t="str">
        <f t="shared" si="2"/>
        <v/>
      </c>
      <c r="F73" s="12"/>
    </row>
    <row r="74" spans="1:6" x14ac:dyDescent="0.25">
      <c r="A74" s="15"/>
      <c r="B74" s="12"/>
      <c r="C74" s="12"/>
      <c r="D74" s="13"/>
      <c r="E74" s="14" t="str">
        <f t="shared" si="2"/>
        <v/>
      </c>
      <c r="F74" s="12"/>
    </row>
    <row r="75" spans="1:6" x14ac:dyDescent="0.25">
      <c r="A75" s="15"/>
      <c r="B75" s="12"/>
      <c r="C75" s="12"/>
      <c r="D75" s="13"/>
      <c r="E75" s="14" t="str">
        <f t="shared" si="2"/>
        <v/>
      </c>
      <c r="F75" s="12"/>
    </row>
    <row r="76" spans="1:6" x14ac:dyDescent="0.25">
      <c r="A76" s="15"/>
      <c r="B76" s="12"/>
      <c r="C76" s="12"/>
      <c r="D76" s="13"/>
      <c r="E76" s="14" t="str">
        <f t="shared" si="2"/>
        <v/>
      </c>
      <c r="F76" s="12"/>
    </row>
    <row r="77" spans="1:6" x14ac:dyDescent="0.25">
      <c r="A77" s="15"/>
      <c r="B77" s="12"/>
      <c r="C77" s="12"/>
      <c r="D77" s="13"/>
      <c r="E77" s="14" t="str">
        <f t="shared" si="2"/>
        <v/>
      </c>
      <c r="F77" s="12"/>
    </row>
    <row r="78" spans="1:6" x14ac:dyDescent="0.25">
      <c r="A78" s="15"/>
      <c r="B78" s="12"/>
      <c r="C78" s="12"/>
      <c r="D78" s="13"/>
      <c r="E78" s="14" t="str">
        <f t="shared" si="2"/>
        <v/>
      </c>
      <c r="F78" s="12"/>
    </row>
    <row r="79" spans="1:6" x14ac:dyDescent="0.25">
      <c r="A79" s="15"/>
      <c r="B79" s="12"/>
      <c r="C79" s="12"/>
      <c r="D79" s="13"/>
      <c r="E79" s="14" t="str">
        <f t="shared" si="2"/>
        <v/>
      </c>
      <c r="F79" s="12"/>
    </row>
    <row r="80" spans="1:6" x14ac:dyDescent="0.25">
      <c r="A80" s="15"/>
      <c r="B80" s="12"/>
      <c r="C80" s="12"/>
      <c r="D80" s="13"/>
      <c r="E80" s="14" t="str">
        <f t="shared" si="2"/>
        <v/>
      </c>
      <c r="F80" s="12"/>
    </row>
    <row r="81" spans="1:6" x14ac:dyDescent="0.25">
      <c r="A81" s="15"/>
      <c r="B81" s="12"/>
      <c r="C81" s="12"/>
      <c r="D81" s="13"/>
      <c r="E81" s="14" t="str">
        <f t="shared" si="2"/>
        <v/>
      </c>
      <c r="F81" s="12"/>
    </row>
    <row r="82" spans="1:6" x14ac:dyDescent="0.25">
      <c r="A82" s="15"/>
      <c r="B82" s="12"/>
      <c r="C82" s="12"/>
      <c r="D82" s="13"/>
      <c r="E82" s="14" t="str">
        <f t="shared" si="2"/>
        <v/>
      </c>
      <c r="F82" s="12"/>
    </row>
    <row r="83" spans="1:6" x14ac:dyDescent="0.25">
      <c r="A83" s="15"/>
      <c r="B83" s="12"/>
      <c r="C83" s="12"/>
      <c r="D83" s="13"/>
      <c r="E83" s="14" t="str">
        <f t="shared" si="2"/>
        <v/>
      </c>
      <c r="F83" s="12"/>
    </row>
    <row r="84" spans="1:6" x14ac:dyDescent="0.25">
      <c r="A84" s="15"/>
      <c r="B84" s="12"/>
      <c r="C84" s="12"/>
      <c r="D84" s="13"/>
      <c r="E84" s="14" t="str">
        <f t="shared" si="2"/>
        <v/>
      </c>
      <c r="F84" s="12"/>
    </row>
    <row r="85" spans="1:6" x14ac:dyDescent="0.25">
      <c r="A85" s="15"/>
      <c r="B85" s="12"/>
      <c r="C85" s="12"/>
      <c r="D85" s="13"/>
      <c r="E85" s="14" t="str">
        <f t="shared" si="2"/>
        <v/>
      </c>
      <c r="F85" s="12"/>
    </row>
    <row r="86" spans="1:6" x14ac:dyDescent="0.25">
      <c r="A86" s="15"/>
      <c r="B86" s="12"/>
      <c r="C86" s="12"/>
      <c r="D86" s="13"/>
      <c r="E86" s="14" t="str">
        <f t="shared" si="2"/>
        <v/>
      </c>
      <c r="F86" s="12"/>
    </row>
    <row r="87" spans="1:6" x14ac:dyDescent="0.25">
      <c r="A87" s="15"/>
      <c r="B87" s="12"/>
      <c r="C87" s="12"/>
      <c r="D87" s="13"/>
      <c r="E87" s="14" t="str">
        <f t="shared" si="2"/>
        <v/>
      </c>
      <c r="F87" s="12"/>
    </row>
    <row r="88" spans="1:6" x14ac:dyDescent="0.25">
      <c r="A88" s="15"/>
      <c r="B88" s="12"/>
      <c r="C88" s="12"/>
      <c r="D88" s="13"/>
      <c r="E88" s="14" t="str">
        <f t="shared" si="2"/>
        <v/>
      </c>
      <c r="F88" s="12"/>
    </row>
    <row r="89" spans="1:6" x14ac:dyDescent="0.25">
      <c r="A89" s="15"/>
      <c r="B89" s="12"/>
      <c r="C89" s="12"/>
      <c r="D89" s="13"/>
      <c r="E89" s="14" t="str">
        <f t="shared" si="2"/>
        <v/>
      </c>
      <c r="F89" s="12"/>
    </row>
    <row r="90" spans="1:6" x14ac:dyDescent="0.25">
      <c r="A90" s="15"/>
      <c r="B90" s="12"/>
      <c r="C90" s="12"/>
      <c r="D90" s="13"/>
      <c r="E90" s="14" t="str">
        <f t="shared" si="2"/>
        <v/>
      </c>
      <c r="F90" s="12"/>
    </row>
    <row r="91" spans="1:6" x14ac:dyDescent="0.25">
      <c r="A91" s="15"/>
      <c r="B91" s="12"/>
      <c r="C91" s="12"/>
      <c r="D91" s="13"/>
      <c r="E91" s="14" t="str">
        <f t="shared" si="2"/>
        <v/>
      </c>
      <c r="F91" s="12"/>
    </row>
    <row r="92" spans="1:6" x14ac:dyDescent="0.25">
      <c r="A92" s="15"/>
      <c r="B92" s="12"/>
      <c r="C92" s="12"/>
      <c r="D92" s="13"/>
      <c r="E92" s="14" t="str">
        <f t="shared" si="2"/>
        <v/>
      </c>
      <c r="F92" s="12"/>
    </row>
    <row r="93" spans="1:6" x14ac:dyDescent="0.25">
      <c r="A93" s="15"/>
      <c r="B93" s="12"/>
      <c r="C93" s="12"/>
      <c r="D93" s="13"/>
      <c r="E93" s="14" t="str">
        <f t="shared" si="2"/>
        <v/>
      </c>
      <c r="F93" s="12"/>
    </row>
    <row r="94" spans="1:6" x14ac:dyDescent="0.25">
      <c r="A94" s="15"/>
      <c r="B94" s="12"/>
      <c r="C94" s="12"/>
      <c r="D94" s="13"/>
      <c r="E94" s="14" t="str">
        <f t="shared" si="2"/>
        <v/>
      </c>
      <c r="F94" s="12"/>
    </row>
    <row r="95" spans="1:6" x14ac:dyDescent="0.25">
      <c r="A95" s="15"/>
      <c r="B95" s="12"/>
      <c r="C95" s="12"/>
      <c r="D95" s="13"/>
      <c r="E95" s="14" t="str">
        <f t="shared" si="2"/>
        <v/>
      </c>
      <c r="F95" s="12"/>
    </row>
    <row r="96" spans="1:6" x14ac:dyDescent="0.25">
      <c r="A96" s="15"/>
      <c r="B96" s="12"/>
      <c r="C96" s="12"/>
      <c r="D96" s="13"/>
      <c r="E96" s="14" t="str">
        <f t="shared" si="2"/>
        <v/>
      </c>
      <c r="F96" s="12"/>
    </row>
    <row r="97" spans="1:6" x14ac:dyDescent="0.25">
      <c r="A97" s="15"/>
      <c r="B97" s="12"/>
      <c r="C97" s="12"/>
      <c r="D97" s="13"/>
      <c r="E97" s="14" t="str">
        <f t="shared" si="2"/>
        <v/>
      </c>
      <c r="F97" s="12"/>
    </row>
    <row r="98" spans="1:6" x14ac:dyDescent="0.25">
      <c r="A98" s="15"/>
      <c r="B98" s="12"/>
      <c r="C98" s="12"/>
      <c r="D98" s="13"/>
      <c r="E98" s="14" t="str">
        <f t="shared" si="2"/>
        <v/>
      </c>
      <c r="F98" s="12"/>
    </row>
    <row r="99" spans="1:6" x14ac:dyDescent="0.25">
      <c r="A99" s="15"/>
      <c r="B99" s="12"/>
      <c r="C99" s="12"/>
      <c r="D99" s="13"/>
      <c r="E99" s="14" t="str">
        <f t="shared" si="2"/>
        <v/>
      </c>
      <c r="F99" s="12"/>
    </row>
    <row r="100" spans="1:6" x14ac:dyDescent="0.25">
      <c r="A100" s="15"/>
      <c r="B100" s="12"/>
      <c r="C100" s="12"/>
      <c r="D100" s="13"/>
      <c r="E100" s="14" t="str">
        <f t="shared" si="2"/>
        <v/>
      </c>
      <c r="F100" s="12"/>
    </row>
    <row r="101" spans="1:6" x14ac:dyDescent="0.25">
      <c r="A101" s="15"/>
      <c r="B101" s="12"/>
      <c r="C101" s="12"/>
      <c r="D101" s="13"/>
      <c r="E101" s="14" t="str">
        <f t="shared" si="2"/>
        <v/>
      </c>
      <c r="F101" s="12"/>
    </row>
    <row r="102" spans="1:6" x14ac:dyDescent="0.25">
      <c r="A102" s="15"/>
      <c r="B102" s="12"/>
      <c r="C102" s="12"/>
      <c r="D102" s="13"/>
      <c r="E102" s="14" t="str">
        <f t="shared" si="2"/>
        <v/>
      </c>
      <c r="F102" s="12"/>
    </row>
    <row r="103" spans="1:6" x14ac:dyDescent="0.25">
      <c r="A103" s="15"/>
      <c r="B103" s="12"/>
      <c r="C103" s="12"/>
      <c r="D103" s="13"/>
      <c r="E103" s="14" t="str">
        <f t="shared" si="2"/>
        <v/>
      </c>
      <c r="F103" s="12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Panel</vt:lpstr>
      <vt:lpstr>Movimientos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2026-02-05T06:00:23Z</dcterms:created>
  <dcterms:modified xsi:type="dcterms:W3CDTF">2026-02-05T09:12:47Z</dcterms:modified>
</cp:coreProperties>
</file>