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3072d624a094a4b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ntabilidad" sheetId="1" r:id="R8e1fcc27dd79424e"/>
  </x:sheets>
  <x:definedNames>
    <x:definedName name="_xlnm.Print_Area" localSheetId="0">'Rentabilidad'!$A$1:$O$60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164" formatCode="€ #,##0.00;[Red]-€ #,##0.00"/>
    <x:numFmt numFmtId="165" formatCode="dd/mm/yyyy"/>
    <x:numFmt numFmtId="166" formatCode="0.0%;[Red]-0.0%"/>
  </x:numFmts>
  <x:fonts count="9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i/>
      <x:sz val="10"/>
      <x:color rgb="00121528"/>
    </x:font>
    <x:font>
      <x:b/>
      <x:sz val="11"/>
      <x:color rgb="00FFFFFF"/>
    </x:font>
    <x:font>
      <x:b/>
      <x:sz val="10"/>
      <x:color rgb="00121528"/>
    </x:font>
    <x:font>
      <x:sz val="10"/>
      <x:color rgb="00121528"/>
    </x:font>
    <x:font>
      <x:b/>
      <x:sz val="11"/>
      <x:color rgb="00121528"/>
    </x:font>
    <x:font>
      <x:b/>
      <x:sz val="12"/>
      <x:color rgb="00121528"/>
    </x:font>
    <x:font>
      <x:b/>
      <x:sz val="18"/>
      <x:color rgb="00121528"/>
    </x:font>
  </x:fonts>
  <x:fills count="5">
    <x:fill>
      <x:patternFill patternType="none"/>
    </x:fill>
    <x:fill>
      <x:patternFill patternType="gray125"/>
    </x:fill>
    <x:fill>
      <x:patternFill patternType="solid">
        <x:fgColor rgb="00121528"/>
      </x:patternFill>
    </x:fill>
    <x:fill>
      <x:patternFill patternType="solid">
        <x:fgColor rgb="00EEECE1"/>
      </x:patternFill>
    </x:fill>
    <x:fill>
      <x:patternFill patternType="solid">
        <x:fgColor rgb="00FFFFFF"/>
      </x:patternFill>
    </x:fill>
  </x:fills>
  <x:borders count="3">
    <x:border>
      <x:left/>
      <x:right/>
      <x:top/>
      <x:bottom/>
      <x:diagonal/>
    </x:border>
    <x:border>
      <x:left style="medium">
        <x:color rgb="00121528"/>
      </x:left>
      <x:right style="medium">
        <x:color rgb="00121528"/>
      </x:right>
      <x:top style="medium">
        <x:color rgb="00121528"/>
      </x:top>
      <x:bottom style="medium">
        <x:color rgb="00121528"/>
      </x:bottom>
    </x:border>
    <x:border>
      <x:left style="thin">
        <x:color rgb="00121528"/>
      </x:left>
      <x:right style="thin">
        <x:color rgb="00121528"/>
      </x:right>
      <x:top style="thin">
        <x:color rgb="00121528"/>
      </x:top>
      <x:bottom style="thin">
        <x:color rgb="00121528"/>
      </x:bottom>
    </x:border>
  </x:borders>
  <x:cellStyleXfs count="1">
    <x:xf numFmtId="0" fontId="0" fillId="0" borderId="0"/>
  </x:cellStyleXfs>
  <x:cellXfs count="34">
    <x:xf numFmtId="0" fontId="0" fillId="0" borderId="0" xfId="0"/>
    <x:xf numFmtId="0" fontId="1" fillId="2" borderId="0" xfId="0" applyAlignment="1">
      <x:alignment horizontal="center" vertical="center"/>
    </x:xf>
    <x:xf numFmtId="0" fontId="2" fillId="0" borderId="0" xfId="0" applyAlignment="1">
      <x:alignment horizontal="center" vertical="center"/>
    </x:xf>
    <x:xf numFmtId="0" fontId="3" fillId="2" borderId="1" xfId="0" applyAlignment="1">
      <x:alignment horizontal="left" vertical="center"/>
    </x:xf>
    <x:xf numFmtId="0" fontId="0" fillId="0" borderId="1" xfId="0"/>
    <x:xf numFmtId="0" fontId="4" fillId="0" borderId="2" xfId="0" applyAlignment="1">
      <x:alignment horizontal="left" vertical="center"/>
    </x:xf>
    <x:xf numFmtId="0" fontId="4" fillId="0" borderId="2" xfId="0" applyAlignment="1">
      <x:alignment horizontal="center" vertical="center"/>
    </x:xf>
    <x:xf numFmtId="0" fontId="5" fillId="3" borderId="2" xfId="0" applyAlignment="1">
      <x:alignment horizontal="left" vertical="center"/>
    </x:xf>
    <x:xf numFmtId="0" fontId="4" fillId="3" borderId="2" xfId="0" applyAlignment="1">
      <x:alignment horizontal="center" vertical="center"/>
    </x:xf>
    <x:xf numFmtId="0" fontId="4" fillId="3" borderId="2" xfId="0" applyAlignment="1">
      <x:alignment horizontal="left" vertical="center"/>
    </x:xf>
    <x:xf numFmtId="0" fontId="5" fillId="0" borderId="2" xfId="0" applyAlignment="1">
      <x:alignment horizontal="left" vertical="center"/>
    </x:xf>
    <x:xf numFmtId="0" fontId="5" fillId="0" borderId="2" xfId="0" applyAlignment="1">
      <x:alignment horizontal="center" vertical="center"/>
    </x:xf>
    <x:xf numFmtId="164" fontId="5" fillId="3" borderId="2" xfId="0" applyAlignment="1">
      <x:alignment horizontal="right" vertical="center"/>
    </x:xf>
    <x:xf numFmtId="0" fontId="0" fillId="0" borderId="2" xfId="0"/>
    <x:xf numFmtId="165" fontId="5" fillId="3" borderId="2" xfId="0" applyAlignment="1">
      <x:alignment horizontal="left" vertical="center"/>
    </x:xf>
    <x:xf numFmtId="1" fontId="5" fillId="3" borderId="2" xfId="0" applyAlignment="1">
      <x:alignment horizontal="right" vertical="center"/>
    </x:xf>
    <x:xf numFmtId="0" fontId="4" fillId="3" borderId="1" xfId="0" applyAlignment="1">
      <x:alignment horizontal="left" vertical="center"/>
    </x:xf>
    <x:xf numFmtId="165" fontId="5" fillId="0" borderId="2" xfId="0" applyAlignment="1">
      <x:alignment horizontal="left" vertical="center"/>
    </x:xf>
    <x:xf numFmtId="164" fontId="5" fillId="0" borderId="2" xfId="0" applyAlignment="1">
      <x:alignment horizontal="right" vertical="center"/>
    </x:xf>
    <x:xf numFmtId="0" fontId="4" fillId="0" borderId="1" xfId="0"/>
    <x:xf numFmtId="164" fontId="6" fillId="0" borderId="1" xfId="0" applyAlignment="1">
      <x:alignment horizontal="right" vertical="center"/>
    </x:xf>
    <x:xf numFmtId="0" fontId="5" fillId="0" borderId="2" xfId="0"/>
    <x:xf numFmtId="0" fontId="0" fillId="0" borderId="2" xfId="0" applyAlignment="1">
      <x:alignment horizontal="center" vertical="center"/>
    </x:xf>
    <x:xf numFmtId="0" fontId="4" fillId="0" borderId="1" xfId="0" applyAlignment="1">
      <x:alignment horizontal="center" vertical="center"/>
    </x:xf>
    <x:xf numFmtId="0" fontId="4" fillId="0" borderId="2" xfId="0"/>
    <x:xf numFmtId="164" fontId="7" fillId="0" borderId="2" xfId="0" applyAlignment="1">
      <x:alignment horizontal="right" vertical="center"/>
    </x:xf>
    <x:xf numFmtId="166" fontId="7" fillId="0" borderId="2" xfId="0" applyAlignment="1">
      <x:alignment horizontal="right" vertical="center"/>
    </x:xf>
    <x:xf numFmtId="0" fontId="0" fillId="4" borderId="1" xfId="0"/>
    <x:xf numFmtId="0" fontId="4" fillId="4" borderId="1" xfId="0" applyAlignment="1">
      <x:alignment horizontal="right" vertical="center"/>
    </x:xf>
    <x:xf numFmtId="164" fontId="6" fillId="4" borderId="1" xfId="0" applyAlignment="1">
      <x:alignment horizontal="right" vertical="center"/>
    </x:xf>
    <x:xf numFmtId="164" fontId="6" fillId="0" borderId="2" xfId="0" applyAlignment="1">
      <x:alignment horizontal="right" vertical="center"/>
    </x:xf>
    <x:xf numFmtId="0" fontId="6" fillId="3" borderId="1" xfId="0" applyAlignment="1">
      <x:alignment horizontal="center" vertical="center"/>
    </x:xf>
    <x:xf numFmtId="166" fontId="8" fillId="4" borderId="1" xfId="0" applyAlignment="1">
      <x:alignment horizontal="center" vertical="center"/>
    </x:xf>
    <x:xf numFmtId="0" fontId="7" fillId="0" borderId="2" xfId="0" applyAlignment="1">
      <x:alignment horizontal="center" vertical="center"/>
    </x:xf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5a1c81fe10c4918" /><Relationship Type="http://schemas.openxmlformats.org/officeDocument/2006/relationships/theme" Target="/xl/theme/theme1.xml" Id="R7f5eba6248ef4aff" /><Relationship Type="http://schemas.openxmlformats.org/officeDocument/2006/relationships/sharedStrings" Target="/xl/sharedStrings.xml" Id="R283b46236030470d" /><Relationship Type="http://schemas.openxmlformats.org/officeDocument/2006/relationships/worksheet" Target="/xl/worksheets/sheet1.xml" Id="R8e1fcc27dd79424e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8" customWidth="1"/>
    <x:col min="2" max="2" width="2" customWidth="1"/>
    <x:col min="3" max="3" width="20" customWidth="1"/>
    <x:col min="4" max="4" width="2" customWidth="1"/>
    <x:col min="5" max="5" width="12" customWidth="1"/>
    <x:col min="6" max="6" width="16" customWidth="1"/>
    <x:col min="7" max="7" width="34" customWidth="1"/>
    <x:col min="8" max="8" width="16" customWidth="1"/>
    <x:col min="9" max="9" width="2" customWidth="1"/>
    <x:col min="12" max="12" width="23" customWidth="1"/>
    <x:col min="13" max="13" width="2" customWidth="1"/>
    <x:col min="14" max="14" width="18" customWidth="1"/>
    <x:col min="15" max="15" width="3" customWidth="1"/>
    <x:col min="18" max="18" width="16" customWidth="1"/>
    <x:col min="19" max="19" width="16" customWidth="1"/>
  </x:cols>
  <x:sheetData>
    <x:row r="1" ht="32" customHeight="1">
      <x:c r="A1" s="1" t="inlineStr">
        <x:is>
          <x:t xml:space="preserve">Calculadora de rentabilidad – compra, adecuación y venta</x:t>
        </x:is>
      </x:c>
      <x:c r="R1" t="inlineStr">
        <x:is>
          <x:t xml:space="preserve">Tipos activo</x:t>
        </x:is>
      </x:c>
      <x:c r="S1" t="inlineStr">
        <x:is>
          <x:t xml:space="preserve">Tipos adecuación</x:t>
        </x:is>
      </x:c>
    </x:row>
    <x:row r="2" ht="18" customHeight="1">
      <x:c r="A2" s="2" t="inlineStr">
        <x:is>
          <x:t xml:space="preserve">Edita solo las celdas en beige. Los importes se expresan en €.</x:t>
        </x:is>
      </x:c>
      <x:c r="R2" t="inlineStr">
        <x:is>
          <x:t xml:space="preserve">Piso</x:t>
        </x:is>
      </x:c>
      <x:c r="S2" t="inlineStr">
        <x:is>
          <x:t xml:space="preserve">Mano de obra</x:t>
        </x:is>
      </x:c>
    </x:row>
    <x:row r="3" ht="18" customHeight="1">
      <x:c r="A3" s="3" t="inlineStr">
        <x:is>
          <x:t xml:space="preserve">Datos del activo</x:t>
        </x:is>
      </x:c>
      <x:c r="B3" s="4" t="n"/>
      <x:c r="C3" s="4" t="n"/>
      <x:c r="E3" s="3" t="inlineStr">
        <x:is>
          <x:t xml:space="preserve">Gastos de adecuación (transacciones)</x:t>
        </x:is>
      </x:c>
      <x:c r="F3" s="4" t="n"/>
      <x:c r="G3" s="4" t="n"/>
      <x:c r="H3" s="4" t="n"/>
      <x:c r="L3" s="3" t="inlineStr">
        <x:is>
          <x:t xml:space="preserve">Venta y resultados</x:t>
        </x:is>
      </x:c>
      <x:c r="M3" s="4" t="n"/>
      <x:c r="N3" s="4" t="n"/>
      <x:c r="O3" s="4" t="n"/>
      <x:c r="R3" t="inlineStr">
        <x:is>
          <x:t xml:space="preserve">Casa</x:t>
        </x:is>
      </x:c>
      <x:c r="S3" t="inlineStr">
        <x:is>
          <x:t xml:space="preserve">Materiales</x:t>
        </x:is>
      </x:c>
    </x:row>
    <x:row r="4" ht="18" customHeight="1">
      <x:c r="A4" s="5" t="inlineStr">
        <x:is>
          <x:t xml:space="preserve">Dirección</x:t>
        </x:is>
      </x:c>
      <x:c r="B4" s="6" t="inlineStr">
        <x:is>
          <x:t xml:space="preserve">:</x:t>
        </x:is>
      </x:c>
      <x:c r="C4" s="7" t="inlineStr">
        <x:is>
          <x:t xml:space="preserve">Av. del Puerto 18, Bajo</x:t>
        </x:is>
      </x:c>
      <x:c r="E4" s="8" t="inlineStr">
        <x:is>
          <x:t xml:space="preserve">Fecha</x:t>
        </x:is>
      </x:c>
      <x:c r="F4" s="8" t="inlineStr">
        <x:is>
          <x:t xml:space="preserve">Categoría</x:t>
        </x:is>
      </x:c>
      <x:c r="G4" s="9" t="inlineStr">
        <x:is>
          <x:t xml:space="preserve">Concepto</x:t>
        </x:is>
      </x:c>
      <x:c r="H4" s="8" t="inlineStr">
        <x:is>
          <x:t xml:space="preserve">Importe</x:t>
        </x:is>
      </x:c>
      <x:c r="L4" s="10" t="inlineStr">
        <x:is>
          <x:t xml:space="preserve">Precio de venta previsto</x:t>
        </x:is>
      </x:c>
      <x:c r="M4" s="11" t="inlineStr">
        <x:is>
          <x:t xml:space="preserve">:</x:t>
        </x:is>
      </x:c>
      <x:c r="N4" s="12" t="n">
        <x:v>185000</x:v>
      </x:c>
      <x:c r="O4" s="13" t="n"/>
      <x:c r="R4" t="inlineStr">
        <x:is>
          <x:t xml:space="preserve">Local comercial</x:t>
        </x:is>
      </x:c>
      <x:c r="S4" t="inlineStr">
        <x:is>
          <x:t xml:space="preserve">Instalaciones</x:t>
        </x:is>
      </x:c>
    </x:row>
    <x:row r="5" ht="18" customHeight="1">
      <x:c r="A5" s="5" t="inlineStr">
        <x:is>
          <x:t xml:space="preserve">Ciudad / Provincia</x:t>
        </x:is>
      </x:c>
      <x:c r="B5" s="6" t="inlineStr">
        <x:is>
          <x:t xml:space="preserve">:</x:t>
        </x:is>
      </x:c>
      <x:c r="C5" s="7" t="inlineStr">
        <x:is>
          <x:t xml:space="preserve">Valencia / Valencia</x:t>
        </x:is>
      </x:c>
      <x:c r="E5" s="14" t="inlineStr">
        <x:is>
          <x:t xml:space="preserve">15/10/2025</x:t>
        </x:is>
      </x:c>
      <x:c r="F5" s="7" t="inlineStr">
        <x:is>
          <x:t xml:space="preserve">Materiales</x:t>
        </x:is>
      </x:c>
      <x:c r="G5" s="7" t="inlineStr">
        <x:is>
          <x:t xml:space="preserve">Pintura + suelo vinílico (lote)</x:t>
        </x:is>
      </x:c>
      <x:c r="H5" s="12" t="n">
        <x:v>1850</x:v>
      </x:c>
      <x:c r="R5" t="inlineStr">
        <x:is>
          <x:t xml:space="preserve">Garaje</x:t>
        </x:is>
      </x:c>
      <x:c r="S5" t="inlineStr">
        <x:is>
          <x:t xml:space="preserve">Licencias</x:t>
        </x:is>
      </x:c>
    </x:row>
    <x:row r="6" ht="18" customHeight="1">
      <x:c r="A6" s="5" t="inlineStr">
        <x:is>
          <x:t xml:space="preserve">Código postal</x:t>
        </x:is>
      </x:c>
      <x:c r="B6" s="6" t="inlineStr">
        <x:is>
          <x:t xml:space="preserve">:</x:t>
        </x:is>
      </x:c>
      <x:c r="C6" s="15" t="n">
        <x:v>46024</x:v>
      </x:c>
      <x:c r="E6" s="14" t="inlineStr">
        <x:is>
          <x:t xml:space="preserve">18/10/2025</x:t>
        </x:is>
      </x:c>
      <x:c r="F6" s="7" t="inlineStr">
        <x:is>
          <x:t xml:space="preserve">Mano de obra</x:t>
        </x:is>
      </x:c>
      <x:c r="G6" s="7" t="inlineStr">
        <x:is>
          <x:t xml:space="preserve">Albañilería (tabique y enfoscado)</x:t>
        </x:is>
      </x:c>
      <x:c r="H6" s="12" t="n">
        <x:v>2400</x:v>
      </x:c>
      <x:c r="L6" s="16" t="inlineStr">
        <x:is>
          <x:t xml:space="preserve">Costes de venta</x:t>
        </x:is>
      </x:c>
      <x:c r="M6" s="4" t="n"/>
      <x:c r="N6" s="4" t="n"/>
      <x:c r="O6" s="4" t="n"/>
      <x:c r="R6" t="inlineStr">
        <x:is>
          <x:t xml:space="preserve">Terreno</x:t>
        </x:is>
      </x:c>
      <x:c r="S6" t="inlineStr">
        <x:is>
          <x:t xml:space="preserve">Mobiliario</x:t>
        </x:is>
      </x:c>
    </x:row>
    <x:row r="7" ht="18" customHeight="1">
      <x:c r="A7" s="5" t="inlineStr">
        <x:is>
          <x:t xml:space="preserve">País</x:t>
        </x:is>
      </x:c>
      <x:c r="B7" s="6" t="inlineStr">
        <x:is>
          <x:t xml:space="preserve">:</x:t>
        </x:is>
      </x:c>
      <x:c r="C7" s="7" t="inlineStr">
        <x:is>
          <x:t xml:space="preserve">España</x:t>
        </x:is>
      </x:c>
      <x:c r="E7" s="14" t="inlineStr">
        <x:is>
          <x:t xml:space="preserve">29/10/2025</x:t>
        </x:is>
      </x:c>
      <x:c r="F7" s="7" t="inlineStr">
        <x:is>
          <x:t xml:space="preserve">Licencias</x:t>
        </x:is>
      </x:c>
      <x:c r="G7" s="7" t="inlineStr">
        <x:is>
          <x:t xml:space="preserve">Tasa municipal de obra menor</x:t>
        </x:is>
      </x:c>
      <x:c r="H7" s="12" t="n">
        <x:v>320</x:v>
      </x:c>
      <x:c r="L7" s="10" t="inlineStr">
        <x:is>
          <x:t xml:space="preserve">Comisión de venta</x:t>
        </x:is>
      </x:c>
      <x:c r="M7" s="11" t="inlineStr">
        <x:is>
          <x:t xml:space="preserve">:</x:t>
        </x:is>
      </x:c>
      <x:c r="N7" s="12" t="n">
        <x:v>3700</x:v>
      </x:c>
      <x:c r="O7" s="13" t="n"/>
      <x:c r="R7" t="inlineStr">
        <x:is>
          <x:t xml:space="preserve">Oficina</x:t>
        </x:is>
      </x:c>
      <x:c r="S7" t="inlineStr">
        <x:is>
          <x:t xml:space="preserve">Otros</x:t>
        </x:is>
      </x:c>
    </x:row>
    <x:row r="8" ht="18" customHeight="1">
      <x:c r="A8" s="5" t="inlineStr">
        <x:is>
          <x:t xml:space="preserve">Tipo de activo</x:t>
        </x:is>
      </x:c>
      <x:c r="B8" s="6" t="inlineStr">
        <x:is>
          <x:t xml:space="preserve">:</x:t>
        </x:is>
      </x:c>
      <x:c r="C8" s="7" t="inlineStr">
        <x:is>
          <x:t xml:space="preserve">Local comercial</x:t>
        </x:is>
      </x:c>
      <x:c r="E8" s="14" t="inlineStr">
        <x:is>
          <x:t xml:space="preserve">05/11/2025</x:t>
        </x:is>
      </x:c>
      <x:c r="F8" s="7" t="inlineStr">
        <x:is>
          <x:t xml:space="preserve">Instalaciones</x:t>
        </x:is>
      </x:c>
      <x:c r="G8" s="7" t="inlineStr">
        <x:is>
          <x:t xml:space="preserve">Electricidad (cuadro + cableado)</x:t>
        </x:is>
      </x:c>
      <x:c r="H8" s="12" t="n">
        <x:v>1100</x:v>
      </x:c>
      <x:c r="L8" s="10" t="inlineStr">
        <x:is>
          <x:t xml:space="preserve">Impuestos / plusvalía</x:t>
        </x:is>
      </x:c>
      <x:c r="M8" s="11" t="inlineStr">
        <x:is>
          <x:t xml:space="preserve">:</x:t>
        </x:is>
      </x:c>
      <x:c r="N8" s="12" t="n">
        <x:v>950</x:v>
      </x:c>
      <x:c r="O8" s="13" t="n"/>
      <x:c r="R8" t="inlineStr">
        <x:is>
          <x:t xml:space="preserve">Otro</x:t>
        </x:is>
      </x:c>
    </x:row>
    <x:row r="9" ht="18" customHeight="1">
      <x:c r="A9" s="5" t="inlineStr">
        <x:is>
          <x:t xml:space="preserve">Superficie (m²)</x:t>
        </x:is>
      </x:c>
      <x:c r="B9" s="6" t="inlineStr">
        <x:is>
          <x:t xml:space="preserve">:</x:t>
        </x:is>
      </x:c>
      <x:c r="C9" s="15" t="n">
        <x:v>85</x:v>
      </x:c>
      <x:c r="E9" s="14" t="inlineStr">
        <x:is>
          <x:t xml:space="preserve">10/11/2025</x:t>
        </x:is>
      </x:c>
      <x:c r="F9" s="7" t="inlineStr">
        <x:is>
          <x:t xml:space="preserve">Otros</x:t>
        </x:is>
      </x:c>
      <x:c r="G9" s="7" t="inlineStr">
        <x:is>
          <x:t xml:space="preserve">Limpieza final + retirada de escombros</x:t>
        </x:is>
      </x:c>
      <x:c r="H9" s="12" t="n">
        <x:v>260</x:v>
      </x:c>
      <x:c r="L9" s="10" t="inlineStr">
        <x:is>
          <x:t xml:space="preserve">Gestoría / certificados</x:t>
        </x:is>
      </x:c>
      <x:c r="M9" s="11" t="inlineStr">
        <x:is>
          <x:t xml:space="preserve">:</x:t>
        </x:is>
      </x:c>
      <x:c r="N9" s="12" t="n">
        <x:v>420</x:v>
      </x:c>
      <x:c r="O9" s="13" t="n"/>
    </x:row>
    <x:row r="10" ht="18" customHeight="1">
      <x:c r="A10" s="5" t="inlineStr">
        <x:is>
          <x:t xml:space="preserve">Habitaciones</x:t>
        </x:is>
      </x:c>
      <x:c r="B10" s="6" t="inlineStr">
        <x:is>
          <x:t xml:space="preserve">:</x:t>
        </x:is>
      </x:c>
      <x:c r="C10" s="15" t="n">
        <x:v>0</x:v>
      </x:c>
      <x:c r="E10" s="17" t="n"/>
      <x:c r="F10" s="10" t="n"/>
      <x:c r="G10" s="10" t="n"/>
      <x:c r="H10" s="18" t="n"/>
      <x:c r="L10" s="10" t="inlineStr">
        <x:is>
          <x:t xml:space="preserve">Adecuación final</x:t>
        </x:is>
      </x:c>
      <x:c r="M10" s="11" t="inlineStr">
        <x:is>
          <x:t xml:space="preserve">:</x:t>
        </x:is>
      </x:c>
      <x:c r="N10" s="12" t="n">
        <x:v>300</x:v>
      </x:c>
      <x:c r="O10" s="13" t="n"/>
    </x:row>
    <x:row r="11" ht="18" customHeight="1">
      <x:c r="A11" s="5" t="inlineStr">
        <x:is>
          <x:t xml:space="preserve">Baños</x:t>
        </x:is>
      </x:c>
      <x:c r="B11" s="6" t="inlineStr">
        <x:is>
          <x:t xml:space="preserve">:</x:t>
        </x:is>
      </x:c>
      <x:c r="C11" s="15" t="n">
        <x:v>1</x:v>
      </x:c>
      <x:c r="E11" s="17" t="n"/>
      <x:c r="F11" s="10" t="n"/>
      <x:c r="G11" s="10" t="n"/>
      <x:c r="H11" s="18" t="n"/>
      <x:c r="L11" s="10" t="inlineStr">
        <x:is>
          <x:t xml:space="preserve">Otros</x:t>
        </x:is>
      </x:c>
      <x:c r="M11" s="11" t="inlineStr">
        <x:is>
          <x:t xml:space="preserve">:</x:t>
        </x:is>
      </x:c>
      <x:c r="N11" s="12" t="n">
        <x:v>130</x:v>
      </x:c>
      <x:c r="O11" s="13" t="n"/>
    </x:row>
    <x:row r="12" ht="18" customHeight="1">
      <x:c r="E12" s="17" t="n"/>
      <x:c r="F12" s="10" t="n"/>
      <x:c r="G12" s="10" t="n"/>
      <x:c r="H12" s="18" t="n"/>
      <x:c r="L12" s="19" t="inlineStr">
        <x:is>
          <x:t xml:space="preserve">Total costes de venta</x:t>
        </x:is>
      </x:c>
      <x:c r="M12" s="19" t="inlineStr">
        <x:is>
          <x:t xml:space="preserve">:</x:t>
        </x:is>
      </x:c>
      <x:c r="N12" s="20">
        <x:f>SUM(N7:N11)</x:f>
        <x:v>5500</x:v>
      </x:c>
      <x:c r="O12" s="4" t="n"/>
    </x:row>
    <x:row r="13" ht="18" customHeight="1">
      <x:c r="A13" s="3" t="inlineStr">
        <x:is>
          <x:t xml:space="preserve">Costes de adquisición</x:t>
        </x:is>
      </x:c>
      <x:c r="B13" s="4" t="n"/>
      <x:c r="C13" s="4" t="n"/>
      <x:c r="E13" s="17" t="n"/>
      <x:c r="F13" s="10" t="n"/>
      <x:c r="G13" s="10" t="n"/>
      <x:c r="H13" s="18" t="n"/>
    </x:row>
    <x:row r="14" ht="18" customHeight="1">
      <x:c r="A14" s="21" t="inlineStr">
        <x:is>
          <x:t xml:space="preserve">Precio de compra</x:t>
        </x:is>
      </x:c>
      <x:c r="B14" s="22" t="inlineStr">
        <x:is>
          <x:t xml:space="preserve">:</x:t>
        </x:is>
      </x:c>
      <x:c r="C14" s="12" t="n">
        <x:v>130000</x:v>
      </x:c>
      <x:c r="E14" s="17" t="n"/>
      <x:c r="F14" s="10" t="n"/>
      <x:c r="G14" s="10" t="n"/>
      <x:c r="H14" s="18" t="n"/>
      <x:c r="L14" s="16" t="inlineStr">
        <x:is>
          <x:t xml:space="preserve">Resumen de costes</x:t>
        </x:is>
      </x:c>
      <x:c r="M14" s="4" t="n"/>
      <x:c r="N14" s="4" t="n"/>
      <x:c r="O14" s="4" t="n"/>
    </x:row>
    <x:row r="15" ht="18" customHeight="1">
      <x:c r="A15" s="21" t="inlineStr">
        <x:is>
          <x:t xml:space="preserve">Impuestos compra (ITP/IVA)</x:t>
        </x:is>
      </x:c>
      <x:c r="B15" s="22" t="inlineStr">
        <x:is>
          <x:t xml:space="preserve">:</x:t>
        </x:is>
      </x:c>
      <x:c r="C15" s="12" t="n">
        <x:v>13000</x:v>
      </x:c>
      <x:c r="E15" s="17" t="n"/>
      <x:c r="F15" s="10" t="n"/>
      <x:c r="G15" s="10" t="n"/>
      <x:c r="H15" s="18" t="n"/>
      <x:c r="L15" s="21" t="inlineStr">
        <x:is>
          <x:t xml:space="preserve">Adquisición</x:t>
        </x:is>
      </x:c>
      <x:c r="M15" s="11" t="inlineStr">
        <x:is>
          <x:t xml:space="preserve">:</x:t>
        </x:is>
      </x:c>
      <x:c r="N15" s="18">
        <x:f>C22</x:f>
        <x:v>148900</x:v>
      </x:c>
      <x:c r="O15" s="13" t="n"/>
    </x:row>
    <x:row r="16" ht="18" customHeight="1">
      <x:c r="A16" s="21" t="inlineStr">
        <x:is>
          <x:t xml:space="preserve">Notaría y registro</x:t>
        </x:is>
      </x:c>
      <x:c r="B16" s="22" t="inlineStr">
        <x:is>
          <x:t xml:space="preserve">:</x:t>
        </x:is>
      </x:c>
      <x:c r="C16" s="12" t="n">
        <x:v>1900</x:v>
      </x:c>
      <x:c r="E16" s="17" t="n"/>
      <x:c r="F16" s="10" t="n"/>
      <x:c r="G16" s="10" t="n"/>
      <x:c r="H16" s="18" t="n"/>
      <x:c r="L16" s="21" t="inlineStr">
        <x:is>
          <x:t xml:space="preserve">Tenencia</x:t>
        </x:is>
      </x:c>
      <x:c r="M16" s="11" t="inlineStr">
        <x:is>
          <x:t xml:space="preserve">:</x:t>
        </x:is>
      </x:c>
      <x:c r="N16" s="18">
        <x:f>C33</x:f>
        <x:v>6540</x:v>
      </x:c>
      <x:c r="O16" s="13" t="n"/>
    </x:row>
    <x:row r="17" ht="18" customHeight="1">
      <x:c r="A17" s="21" t="inlineStr">
        <x:is>
          <x:t xml:space="preserve">Gestoría</x:t>
        </x:is>
      </x:c>
      <x:c r="B17" s="22" t="inlineStr">
        <x:is>
          <x:t xml:space="preserve">:</x:t>
        </x:is>
      </x:c>
      <x:c r="C17" s="12" t="n">
        <x:v>600</x:v>
      </x:c>
      <x:c r="E17" s="17" t="n"/>
      <x:c r="F17" s="10" t="n"/>
      <x:c r="G17" s="10" t="n"/>
      <x:c r="H17" s="18" t="n"/>
      <x:c r="L17" s="21" t="inlineStr">
        <x:is>
          <x:t xml:space="preserve">Adecuación</x:t>
        </x:is>
      </x:c>
      <x:c r="M17" s="11" t="inlineStr">
        <x:is>
          <x:t xml:space="preserve">:</x:t>
        </x:is>
      </x:c>
      <x:c r="N17" s="18">
        <x:f>H26</x:f>
        <x:v>5930</x:v>
      </x:c>
      <x:c r="O17" s="13" t="n"/>
    </x:row>
    <x:row r="18" ht="18" customHeight="1">
      <x:c r="A18" s="21" t="inlineStr">
        <x:is>
          <x:t xml:space="preserve">Tasación</x:t>
        </x:is>
      </x:c>
      <x:c r="B18" s="22" t="inlineStr">
        <x:is>
          <x:t xml:space="preserve">:</x:t>
        </x:is>
      </x:c>
      <x:c r="C18" s="12" t="n">
        <x:v>350</x:v>
      </x:c>
      <x:c r="E18" s="17" t="n"/>
      <x:c r="F18" s="10" t="n"/>
      <x:c r="G18" s="10" t="n"/>
      <x:c r="H18" s="18" t="n"/>
      <x:c r="L18" s="21" t="inlineStr">
        <x:is>
          <x:t xml:space="preserve">Venta</x:t>
        </x:is>
      </x:c>
      <x:c r="M18" s="11" t="inlineStr">
        <x:is>
          <x:t xml:space="preserve">:</x:t>
        </x:is>
      </x:c>
      <x:c r="N18" s="18">
        <x:f>N12</x:f>
        <x:v>5500</x:v>
      </x:c>
      <x:c r="O18" s="13" t="n"/>
    </x:row>
    <x:row r="19" ht="18" customHeight="1">
      <x:c r="A19" s="21" t="inlineStr">
        <x:is>
          <x:t xml:space="preserve">Comisión de compra</x:t>
        </x:is>
      </x:c>
      <x:c r="B19" s="22" t="inlineStr">
        <x:is>
          <x:t xml:space="preserve">:</x:t>
        </x:is>
      </x:c>
      <x:c r="C19" s="12" t="n">
        <x:v>2600</x:v>
      </x:c>
      <x:c r="E19" s="17" t="n"/>
      <x:c r="F19" s="10" t="n"/>
      <x:c r="G19" s="10" t="n"/>
      <x:c r="H19" s="18" t="n"/>
      <x:c r="L19" s="19" t="inlineStr">
        <x:is>
          <x:t xml:space="preserve">Coste total del proyecto</x:t>
        </x:is>
      </x:c>
      <x:c r="M19" s="23" t="inlineStr">
        <x:is>
          <x:t xml:space="preserve">:</x:t>
        </x:is>
      </x:c>
      <x:c r="N19" s="20">
        <x:f>SUM(C22,C33,H26,N12)</x:f>
        <x:v>166870</x:v>
      </x:c>
      <x:c r="O19" s="4" t="n"/>
    </x:row>
    <x:row r="20" ht="18" customHeight="1">
      <x:c r="A20" s="21" t="inlineStr">
        <x:is>
          <x:t xml:space="preserve">Otros</x:t>
        </x:is>
      </x:c>
      <x:c r="B20" s="22" t="inlineStr">
        <x:is>
          <x:t xml:space="preserve">:</x:t>
        </x:is>
      </x:c>
      <x:c r="C20" s="12" t="n">
        <x:v>450</x:v>
      </x:c>
      <x:c r="E20" s="17" t="n"/>
      <x:c r="F20" s="10" t="n"/>
      <x:c r="G20" s="10" t="n"/>
      <x:c r="H20" s="18" t="n"/>
    </x:row>
    <x:row r="21" ht="18" customHeight="1">
      <x:c r="E21" s="17" t="n"/>
      <x:c r="F21" s="10" t="n"/>
      <x:c r="G21" s="10" t="n"/>
      <x:c r="H21" s="18" t="n"/>
      <x:c r="L21" s="16" t="inlineStr">
        <x:is>
          <x:t xml:space="preserve">KPIs</x:t>
        </x:is>
      </x:c>
      <x:c r="M21" s="4" t="n"/>
      <x:c r="N21" s="4" t="n"/>
      <x:c r="O21" s="4" t="n"/>
    </x:row>
    <x:row r="22" ht="18" customHeight="1">
      <x:c r="A22" s="19" t="inlineStr">
        <x:is>
          <x:t xml:space="preserve">Total adquisición</x:t>
        </x:is>
      </x:c>
      <x:c r="B22" s="19" t="inlineStr">
        <x:is>
          <x:t xml:space="preserve">:</x:t>
        </x:is>
      </x:c>
      <x:c r="C22" s="20">
        <x:f>SUM(C14:C20)</x:f>
        <x:v>148900</x:v>
      </x:c>
      <x:c r="E22" s="17" t="n"/>
      <x:c r="F22" s="10" t="n"/>
      <x:c r="G22" s="10" t="n"/>
      <x:c r="H22" s="18" t="n"/>
      <x:c r="L22" s="24" t="inlineStr">
        <x:is>
          <x:t xml:space="preserve">Beneficio neto</x:t>
        </x:is>
      </x:c>
      <x:c r="M22" s="6" t="inlineStr">
        <x:is>
          <x:t xml:space="preserve">:</x:t>
        </x:is>
      </x:c>
      <x:c r="N22" s="25">
        <x:f>N4-N19</x:f>
        <x:v>18130</x:v>
      </x:c>
      <x:c r="O22" s="13" t="n"/>
    </x:row>
    <x:row r="23" ht="18" customHeight="1">
      <x:c r="E23" s="17" t="n"/>
      <x:c r="F23" s="10" t="n"/>
      <x:c r="G23" s="10" t="n"/>
      <x:c r="H23" s="18" t="n"/>
      <x:c r="L23" s="24" t="inlineStr">
        <x:is>
          <x:t xml:space="preserve">Margen sobre venta</x:t>
        </x:is>
      </x:c>
      <x:c r="M23" s="6" t="inlineStr">
        <x:is>
          <x:t xml:space="preserve">:</x:t>
        </x:is>
      </x:c>
      <x:c r="N23" s="26">
        <x:f>IFERROR((N4-N19)/N4,0)</x:f>
        <x:v>0.098</x:v>
      </x:c>
      <x:c r="O23" s="13" t="n"/>
    </x:row>
    <x:row r="24" ht="18" customHeight="1">
      <x:c r="A24" s="3" t="inlineStr">
        <x:is>
          <x:t xml:space="preserve">Costes de tenencia (mensuales)</x:t>
        </x:is>
      </x:c>
      <x:c r="B24" s="4" t="n"/>
      <x:c r="C24" s="4" t="n"/>
      <x:c r="E24" s="17" t="n"/>
      <x:c r="F24" s="10" t="n"/>
      <x:c r="G24" s="10" t="n"/>
      <x:c r="H24" s="18" t="n"/>
      <x:c r="L24" s="24" t="inlineStr">
        <x:is>
          <x:t xml:space="preserve">Rentabilidad sobre coste</x:t>
        </x:is>
      </x:c>
      <x:c r="M24" s="6" t="inlineStr">
        <x:is>
          <x:t xml:space="preserve">:</x:t>
        </x:is>
      </x:c>
      <x:c r="N24" s="26">
        <x:f>IFERROR((N4-N19)/N19,0)</x:f>
        <x:v>0.10864745011086474</x:v>
      </x:c>
      <x:c r="O24" s="13" t="n"/>
    </x:row>
    <x:row r="25" ht="18" customHeight="1">
      <x:c r="A25" s="21" t="inlineStr">
        <x:is>
          <x:t xml:space="preserve"># meses de tenencia</x:t>
        </x:is>
      </x:c>
      <x:c r="B25" s="22" t="inlineStr">
        <x:is>
          <x:t xml:space="preserve">:</x:t>
        </x:is>
      </x:c>
      <x:c r="C25" s="15" t="n">
        <x:v>6</x:v>
      </x:c>
      <x:c r="L25" s="24" t="inlineStr">
        <x:is>
          <x:t xml:space="preserve">Precio de equilibrio</x:t>
        </x:is>
      </x:c>
      <x:c r="M25" s="6" t="inlineStr">
        <x:is>
          <x:t xml:space="preserve">:</x:t>
        </x:is>
      </x:c>
      <x:c r="N25" s="25">
        <x:f>N19</x:f>
        <x:v>166870</x:v>
      </x:c>
      <x:c r="O25" s="13" t="n"/>
    </x:row>
    <x:row r="26" ht="18" customHeight="1">
      <x:c r="A26" s="21" t="inlineStr">
        <x:is>
          <x:t xml:space="preserve">Financiación / intereses</x:t>
        </x:is>
      </x:c>
      <x:c r="B26" s="22" t="inlineStr">
        <x:is>
          <x:t xml:space="preserve">:</x:t>
        </x:is>
      </x:c>
      <x:c r="C26" s="12" t="n">
        <x:v>750</x:v>
      </x:c>
      <x:c r="E26" s="27" t="n"/>
      <x:c r="F26" s="27" t="n"/>
      <x:c r="G26" s="28" t="inlineStr">
        <x:is>
          <x:t xml:space="preserve">Total adecuación</x:t>
        </x:is>
      </x:c>
      <x:c r="H26" s="29">
        <x:f>SUM(H5:H24)</x:f>
        <x:v>5930</x:v>
      </x:c>
    </x:row>
    <x:row r="27" ht="18" customHeight="1">
      <x:c r="A27" s="21" t="inlineStr">
        <x:is>
          <x:t xml:space="preserve">Comunidad / HOA</x:t>
        </x:is>
      </x:c>
      <x:c r="B27" s="22" t="inlineStr">
        <x:is>
          <x:t xml:space="preserve">:</x:t>
        </x:is>
      </x:c>
      <x:c r="C27" s="12" t="n">
        <x:v>90</x:v>
      </x:c>
      <x:c r="L27" s="16" t="inlineStr">
        <x:is>
          <x:t xml:space="preserve">Adecuación por categoría</x:t>
        </x:is>
      </x:c>
      <x:c r="M27" s="4" t="n"/>
      <x:c r="N27" s="4" t="n"/>
      <x:c r="O27" s="4" t="n"/>
    </x:row>
    <x:row r="28" ht="18" customHeight="1">
      <x:c r="A28" s="21" t="inlineStr">
        <x:is>
          <x:t xml:space="preserve">Suministros</x:t>
        </x:is>
      </x:c>
      <x:c r="B28" s="22" t="inlineStr">
        <x:is>
          <x:t xml:space="preserve">:</x:t>
        </x:is>
      </x:c>
      <x:c r="C28" s="12" t="n">
        <x:v>120</x:v>
      </x:c>
      <x:c r="L28" s="21" t="inlineStr">
        <x:is>
          <x:t xml:space="preserve">Mano de obra</x:t>
        </x:is>
      </x:c>
      <x:c r="M28" s="22" t="inlineStr">
        <x:is>
          <x:t xml:space="preserve">:</x:t>
        </x:is>
      </x:c>
      <x:c r="N28" s="18">
        <x:f>SUMIFS(H5:H24,F5:F24,"Mano de obra")</x:f>
        <x:v>2400</x:v>
      </x:c>
      <x:c r="O28" s="13" t="n"/>
    </x:row>
    <x:row r="29" ht="18" customHeight="1">
      <x:c r="A29" s="21" t="inlineStr">
        <x:is>
          <x:t xml:space="preserve">Seguro</x:t>
        </x:is>
      </x:c>
      <x:c r="B29" s="22" t="inlineStr">
        <x:is>
          <x:t xml:space="preserve">:</x:t>
        </x:is>
      </x:c>
      <x:c r="C29" s="12" t="n">
        <x:v>35</x:v>
      </x:c>
      <x:c r="L29" s="21" t="inlineStr">
        <x:is>
          <x:t xml:space="preserve">Materiales</x:t>
        </x:is>
      </x:c>
      <x:c r="M29" s="22" t="inlineStr">
        <x:is>
          <x:t xml:space="preserve">:</x:t>
        </x:is>
      </x:c>
      <x:c r="N29" s="18">
        <x:f>SUMIFS(H5:H24,F5:F24,"Materiales")</x:f>
        <x:v>1850</x:v>
      </x:c>
      <x:c r="O29" s="13" t="n"/>
    </x:row>
    <x:row r="30" ht="18" customHeight="1">
      <x:c r="A30" s="21" t="inlineStr">
        <x:is>
          <x:t xml:space="preserve">Impuestos (IBI prorrateado)</x:t>
        </x:is>
      </x:c>
      <x:c r="B30" s="22" t="inlineStr">
        <x:is>
          <x:t xml:space="preserve">:</x:t>
        </x:is>
      </x:c>
      <x:c r="C30" s="12" t="n">
        <x:v>55</x:v>
      </x:c>
      <x:c r="L30" s="21" t="inlineStr">
        <x:is>
          <x:t xml:space="preserve">Instalaciones</x:t>
        </x:is>
      </x:c>
      <x:c r="M30" s="22" t="inlineStr">
        <x:is>
          <x:t xml:space="preserve">:</x:t>
        </x:is>
      </x:c>
      <x:c r="N30" s="18">
        <x:f>SUMIFS(H5:H24,F5:F24,"Instalaciones")</x:f>
        <x:v>1100</x:v>
      </x:c>
      <x:c r="O30" s="13" t="n"/>
    </x:row>
    <x:row r="31" ht="18" customHeight="1">
      <x:c r="A31" s="21" t="inlineStr">
        <x:is>
          <x:t xml:space="preserve">Mantenimiento / varios</x:t>
        </x:is>
      </x:c>
      <x:c r="B31" s="22" t="inlineStr">
        <x:is>
          <x:t xml:space="preserve">:</x:t>
        </x:is>
      </x:c>
      <x:c r="C31" s="12" t="n">
        <x:v>40</x:v>
      </x:c>
      <x:c r="L31" s="21" t="inlineStr">
        <x:is>
          <x:t xml:space="preserve">Licencias</x:t>
        </x:is>
      </x:c>
      <x:c r="M31" s="22" t="inlineStr">
        <x:is>
          <x:t xml:space="preserve">:</x:t>
        </x:is>
      </x:c>
      <x:c r="N31" s="18">
        <x:f>SUMIFS(H5:H24,F5:F24,"Licencias")</x:f>
        <x:v>320</x:v>
      </x:c>
      <x:c r="O31" s="13" t="n"/>
    </x:row>
    <x:row r="32" ht="18" customHeight="1">
      <x:c r="A32" s="24" t="inlineStr">
        <x:is>
          <x:t xml:space="preserve">Total mensual</x:t>
        </x:is>
      </x:c>
      <x:c r="B32" s="24" t="inlineStr">
        <x:is>
          <x:t xml:space="preserve">:</x:t>
        </x:is>
      </x:c>
      <x:c r="C32" s="30">
        <x:f>SUM(C26:C31)</x:f>
        <x:v>1090</x:v>
      </x:c>
      <x:c r="L32" s="21" t="inlineStr">
        <x:is>
          <x:t xml:space="preserve">Mobiliario</x:t>
        </x:is>
      </x:c>
      <x:c r="M32" s="22" t="inlineStr">
        <x:is>
          <x:t xml:space="preserve">:</x:t>
        </x:is>
      </x:c>
      <x:c r="N32" s="18">
        <x:f>SUMIFS(H5:H24,F5:F24,"Mobiliario")</x:f>
        <x:v>0</x:v>
      </x:c>
      <x:c r="O32" s="13" t="n"/>
    </x:row>
    <x:row r="33" ht="18" customHeight="1">
      <x:c r="A33" s="19" t="inlineStr">
        <x:is>
          <x:t xml:space="preserve">Total tenencia</x:t>
        </x:is>
      </x:c>
      <x:c r="B33" s="19" t="inlineStr">
        <x:is>
          <x:t xml:space="preserve">:</x:t>
        </x:is>
      </x:c>
      <x:c r="C33" s="20">
        <x:f>C25*C32</x:f>
        <x:v>6540</x:v>
      </x:c>
      <x:c r="L33" s="21" t="inlineStr">
        <x:is>
          <x:t xml:space="preserve">Otros</x:t>
        </x:is>
      </x:c>
      <x:c r="M33" s="22" t="inlineStr">
        <x:is>
          <x:t xml:space="preserve">:</x:t>
        </x:is>
      </x:c>
      <x:c r="N33" s="18">
        <x:f>SUMIFS(H5:H24,F5:F24,"Otros")</x:f>
        <x:v>260</x:v>
      </x:c>
      <x:c r="O33" s="13" t="n"/>
    </x:row>
    <x:row r="34" ht="18" customHeight="1"/>
    <x:row r="35" ht="18" customHeight="1">
      <x:c r="L35" s="31" t="inlineStr">
        <x:is>
          <x:t xml:space="preserve">Margen actual</x:t>
        </x:is>
      </x:c>
      <x:c r="M35" s="4" t="n"/>
      <x:c r="N35" s="4" t="n"/>
      <x:c r="O35" s="4" t="n"/>
    </x:row>
    <x:row r="36" ht="18" customHeight="1">
      <x:c r="L36" s="32">
        <x:f>N23</x:f>
        <x:v>0.098</x:v>
      </x:c>
      <x:c r="M36" s="4" t="n"/>
      <x:c r="N36" s="4" t="n"/>
      <x:c r="O36" s="4" t="n"/>
    </x:row>
    <x:row r="37" ht="18" customHeight="1"/>
    <x:row r="38" ht="18" customHeight="1">
      <x:c r="L38" s="33" t="str">
        <x:f>REPT("█",MAX(0,MIN(20,ROUND(N23*20,0))))&amp;REPT("░",20-MAX(0,MIN(20,ROUND(N23*20,0))))</x:f>
        <x:v>██░░░░░░░░░░░░░░░░░░</x:v>
      </x:c>
      <x:c r="M38" s="13" t="n"/>
      <x:c r="N38" s="13" t="n"/>
      <x:c r="O38" s="13" t="n"/>
    </x:row>
    <x:row r="39" ht="18" customHeight="1"/>
    <x:row r="40" ht="18" customHeight="1"/>
    <x:row r="41" ht="18" customHeight="1"/>
    <x:row r="42" ht="18" customHeight="1"/>
    <x:row r="43" ht="18" customHeight="1"/>
    <x:row r="44" ht="18" customHeight="1"/>
    <x:row r="45" ht="18" customHeight="1"/>
    <x:row r="46" ht="18" customHeight="1"/>
    <x:row r="47" ht="18" customHeight="1"/>
    <x:row r="48" ht="18" customHeight="1"/>
    <x:row r="49" ht="18" customHeight="1"/>
    <x:row r="50" ht="18" customHeight="1"/>
    <x:row r="51" ht="18" customHeight="1"/>
    <x:row r="52" ht="18" customHeight="1"/>
    <x:row r="53" ht="18" customHeight="1"/>
    <x:row r="54" ht="18" customHeight="1"/>
    <x:row r="55" ht="18" customHeight="1"/>
    <x:row r="56" ht="18" customHeight="1"/>
    <x:row r="57" ht="18" customHeight="1"/>
    <x:row r="58" ht="18" customHeight="1"/>
    <x:row r="59" ht="18" customHeight="1"/>
    <x:row r="60" ht="18" customHeight="1"/>
    <x:row r="61" ht="18" customHeight="1"/>
    <x:row r="62" ht="18" customHeight="1"/>
    <x:row r="63" ht="18" customHeight="1"/>
    <x:row r="64" ht="18" customHeight="1"/>
    <x:row r="65" ht="18" customHeight="1"/>
    <x:row r="66" ht="18" customHeight="1"/>
    <x:row r="67" ht="18" customHeight="1"/>
    <x:row r="68" ht="18" customHeight="1"/>
    <x:row r="69" ht="18" customHeight="1"/>
    <x:row r="70" ht="18" customHeight="1"/>
    <x:row r="71" ht="18" customHeight="1"/>
    <x:row r="72" ht="18" customHeight="1"/>
    <x:row r="73" ht="18" customHeight="1"/>
    <x:row r="74" ht="18" customHeight="1"/>
    <x:row r="75" ht="18" customHeight="1"/>
    <x:row r="76" ht="18" customHeight="1"/>
    <x:row r="77" ht="18" customHeight="1"/>
    <x:row r="78" ht="18" customHeight="1"/>
    <x:row r="79" ht="18" customHeight="1"/>
    <x:row r="80" ht="18" customHeight="1"/>
    <x:row r="81" ht="18" customHeight="1"/>
    <x:row r="82" ht="18" customHeight="1"/>
    <x:row r="83" ht="18" customHeight="1"/>
    <x:row r="84" ht="18" customHeight="1"/>
    <x:row r="85" ht="18" customHeight="1"/>
    <x:row r="86" ht="18" customHeight="1"/>
    <x:row r="87" ht="18" customHeight="1"/>
    <x:row r="88" ht="18" customHeight="1"/>
    <x:row r="89" ht="18" customHeight="1"/>
  </x:sheetData>
  <x:mergeCells>
    <x:mergeCell ref="N11:O11"/>
    <x:mergeCell ref="N7:O7"/>
    <x:mergeCell ref="N16:O16"/>
    <x:mergeCell ref="N32:O32"/>
    <x:mergeCell ref="L21:O21"/>
    <x:mergeCell ref="N25:O25"/>
    <x:mergeCell ref="L6:O6"/>
    <x:mergeCell ref="A3:C3"/>
    <x:mergeCell ref="N22:O22"/>
    <x:mergeCell ref="L27:O27"/>
    <x:mergeCell ref="L36:O36"/>
    <x:mergeCell ref="A2:O2"/>
    <x:mergeCell ref="E3:H3"/>
    <x:mergeCell ref="N12:O12"/>
    <x:mergeCell ref="N18:O18"/>
    <x:mergeCell ref="N33:O33"/>
    <x:mergeCell ref="N23:O23"/>
    <x:mergeCell ref="N8:O8"/>
    <x:mergeCell ref="N17:O17"/>
    <x:mergeCell ref="A13:C13"/>
    <x:mergeCell ref="N29:O29"/>
    <x:mergeCell ref="L3:O3"/>
    <x:mergeCell ref="N10:O10"/>
    <x:mergeCell ref="N28:O28"/>
    <x:mergeCell ref="N19:O19"/>
    <x:mergeCell ref="A24:C24"/>
    <x:mergeCell ref="N31:O31"/>
    <x:mergeCell ref="N9:O9"/>
    <x:mergeCell ref="L14:O14"/>
    <x:mergeCell ref="N30:O30"/>
    <x:mergeCell ref="N15:O15"/>
    <x:mergeCell ref="N24:O24"/>
    <x:mergeCell ref="L35:O35"/>
    <x:mergeCell ref="A1:O1"/>
    <x:mergeCell ref="L38:O38"/>
    <x:mergeCell ref="N4:O4"/>
  </x:mergeCells>
  <x:pageMargins left="0.7" right="0.7" top="0.75" bottom="0.75" header="0.3" footer="0.3"/>
</x:worksheet>
</file>