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Linea del tiempo\"/>
    </mc:Choice>
  </mc:AlternateContent>
  <xr:revisionPtr revIDLastSave="0" documentId="13_ncr:1_{8223CB17-26B7-48B7-B388-907B663FC02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ronograma" sheetId="1" r:id="rId1"/>
  </sheets>
  <definedNames>
    <definedName name="_xlnm._FilterDatabase" localSheetId="0" hidden="1">Cronograma!$A$10:$J$131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43" i="1" l="1"/>
  <c r="H143" i="1" s="1"/>
  <c r="I143" i="1" s="1"/>
  <c r="J143" i="1" s="1"/>
  <c r="K143" i="1" s="1"/>
  <c r="L143" i="1" s="1"/>
  <c r="M143" i="1" s="1"/>
  <c r="N143" i="1" s="1"/>
  <c r="O143" i="1" s="1"/>
  <c r="P143" i="1" s="1"/>
  <c r="Q143" i="1" s="1"/>
  <c r="R143" i="1" s="1"/>
  <c r="S143" i="1" s="1"/>
  <c r="T143" i="1" s="1"/>
  <c r="U143" i="1" s="1"/>
  <c r="V143" i="1" s="1"/>
  <c r="W143" i="1" s="1"/>
  <c r="X143" i="1" s="1"/>
  <c r="Y143" i="1" s="1"/>
  <c r="Z143" i="1" s="1"/>
  <c r="AA143" i="1" s="1"/>
  <c r="AB143" i="1" s="1"/>
  <c r="G142" i="1"/>
  <c r="J31" i="1"/>
  <c r="I31" i="1"/>
  <c r="I30" i="1"/>
  <c r="I29" i="1"/>
  <c r="I28" i="1"/>
  <c r="J27" i="1"/>
  <c r="I27" i="1"/>
  <c r="J26" i="1"/>
  <c r="I26" i="1"/>
  <c r="I25" i="1"/>
  <c r="I24" i="1"/>
  <c r="I23" i="1"/>
  <c r="I22" i="1"/>
  <c r="I21" i="1"/>
  <c r="J20" i="1"/>
  <c r="I20" i="1"/>
  <c r="J19" i="1"/>
  <c r="I19" i="1"/>
  <c r="I18" i="1"/>
  <c r="I17" i="1"/>
  <c r="J16" i="1"/>
  <c r="I16" i="1"/>
  <c r="J15" i="1"/>
  <c r="I15" i="1"/>
  <c r="I14" i="1"/>
  <c r="I13" i="1"/>
  <c r="J12" i="1"/>
  <c r="I12" i="1"/>
  <c r="K11" i="1"/>
  <c r="L11" i="1" s="1"/>
  <c r="K10" i="1"/>
  <c r="D6" i="1"/>
  <c r="B7" i="1"/>
  <c r="J22" i="1" s="1"/>
  <c r="D5" i="1"/>
  <c r="D4" i="1"/>
  <c r="J24" i="1" l="1"/>
  <c r="J14" i="1"/>
  <c r="M11" i="1"/>
  <c r="L10" i="1"/>
  <c r="J13" i="1"/>
  <c r="J23" i="1"/>
  <c r="J17" i="1"/>
  <c r="J30" i="1"/>
  <c r="J28" i="1"/>
  <c r="J29" i="1"/>
  <c r="J25" i="1"/>
  <c r="J18" i="1"/>
  <c r="J21" i="1"/>
  <c r="D7" i="1" l="1"/>
  <c r="N11" i="1"/>
  <c r="M10" i="1"/>
  <c r="O11" i="1" l="1"/>
  <c r="N10" i="1"/>
  <c r="P11" i="1" l="1"/>
  <c r="O10" i="1"/>
  <c r="Q11" i="1" l="1"/>
  <c r="P10" i="1"/>
  <c r="Q10" i="1" l="1"/>
  <c r="R11" i="1"/>
  <c r="R10" i="1" l="1"/>
  <c r="S11" i="1"/>
  <c r="S10" i="1" l="1"/>
  <c r="T11" i="1"/>
  <c r="T10" i="1" l="1"/>
  <c r="U11" i="1"/>
  <c r="U10" i="1" l="1"/>
  <c r="V11" i="1"/>
  <c r="W11" i="1" l="1"/>
  <c r="V10" i="1"/>
  <c r="X11" i="1" l="1"/>
  <c r="W10" i="1"/>
  <c r="Y11" i="1" l="1"/>
  <c r="X10" i="1"/>
  <c r="Z11" i="1" l="1"/>
  <c r="Y10" i="1"/>
  <c r="AA11" i="1" l="1"/>
  <c r="Z10" i="1"/>
  <c r="AB11" i="1" l="1"/>
  <c r="AA10" i="1"/>
  <c r="AC11" i="1" l="1"/>
  <c r="AB10" i="1"/>
  <c r="AD11" i="1" l="1"/>
  <c r="AC10" i="1"/>
  <c r="AE11" i="1" l="1"/>
  <c r="AD10" i="1"/>
  <c r="AF11" i="1" l="1"/>
  <c r="AE10" i="1"/>
  <c r="AG11" i="1" l="1"/>
  <c r="AF10" i="1"/>
  <c r="AH11" i="1" l="1"/>
  <c r="AH10" i="1" s="1"/>
  <c r="AG10" i="1"/>
</calcChain>
</file>

<file path=xl/sharedStrings.xml><?xml version="1.0" encoding="utf-8"?>
<sst xmlns="http://schemas.openxmlformats.org/spreadsheetml/2006/main" count="151" uniqueCount="84">
  <si>
    <t>Elemento</t>
  </si>
  <si>
    <t>Tipo</t>
  </si>
  <si>
    <t>Fase</t>
  </si>
  <si>
    <t>EST</t>
  </si>
  <si>
    <t>Tarea</t>
  </si>
  <si>
    <t>DIS</t>
  </si>
  <si>
    <t>CONFIGURACIÓN</t>
  </si>
  <si>
    <t>LEYENDA</t>
  </si>
  <si>
    <t>Hito</t>
  </si>
  <si>
    <t>DEV</t>
  </si>
  <si>
    <t>Mes inicial del cronograma</t>
  </si>
  <si>
    <t>Inicio visible</t>
  </si>
  <si>
    <t>Estrategia</t>
  </si>
  <si>
    <t>Diseño</t>
  </si>
  <si>
    <t>Desarrollo</t>
  </si>
  <si>
    <t>QA</t>
  </si>
  <si>
    <t>Meses a mostrar (fijo en cabecera)</t>
  </si>
  <si>
    <t>Fin visible</t>
  </si>
  <si>
    <t>Pruebas</t>
  </si>
  <si>
    <t>LAN</t>
  </si>
  <si>
    <t>Lanzamiento</t>
  </si>
  <si>
    <t>SOP</t>
  </si>
  <si>
    <t>Soporte</t>
  </si>
  <si>
    <t>Hoy (para estado)</t>
  </si>
  <si>
    <t>Tareas</t>
  </si>
  <si>
    <t>Atrasadas</t>
  </si>
  <si>
    <t>Cronograma mensual (24 meses)</t>
  </si>
  <si>
    <t>Orden</t>
  </si>
  <si>
    <t>Actividad</t>
  </si>
  <si>
    <t>Responsable</t>
  </si>
  <si>
    <t>Inicio plan</t>
  </si>
  <si>
    <t>Fin plan</t>
  </si>
  <si>
    <t>%</t>
  </si>
  <si>
    <t>Estado</t>
  </si>
  <si>
    <t>Fase A — Definición</t>
  </si>
  <si>
    <t>PMO</t>
  </si>
  <si>
    <t>Mapa de necesidades y KPIs</t>
  </si>
  <si>
    <t>Sergio</t>
  </si>
  <si>
    <t>Auditoría de canales de contacto</t>
  </si>
  <si>
    <t>Analítica</t>
  </si>
  <si>
    <t>Aprobación de alcance</t>
  </si>
  <si>
    <t>Dirección</t>
  </si>
  <si>
    <t>Fase B — Diseño</t>
  </si>
  <si>
    <t>UX</t>
  </si>
  <si>
    <t>Arquitectura de información (base de conocimiento)</t>
  </si>
  <si>
    <t>Prototipo navegable y pruebas rápidas</t>
  </si>
  <si>
    <t>Validación UX</t>
  </si>
  <si>
    <t>Stakeholders</t>
  </si>
  <si>
    <t>Fase C — Construcción</t>
  </si>
  <si>
    <t>TI</t>
  </si>
  <si>
    <t>Configuración de la herramienta de tickets</t>
  </si>
  <si>
    <t>Integración con CRM y SSO</t>
  </si>
  <si>
    <t>Automatizaciones y plantillas</t>
  </si>
  <si>
    <t>Ops</t>
  </si>
  <si>
    <t>Plan de pruebas (casos + datos)</t>
  </si>
  <si>
    <t>Ejecución de pruebas y correcciones</t>
  </si>
  <si>
    <t>Go/No-Go</t>
  </si>
  <si>
    <t>Comité</t>
  </si>
  <si>
    <t>Fase D — Lanzamiento</t>
  </si>
  <si>
    <t>Operación</t>
  </si>
  <si>
    <t>Formación a agentes y supervisores</t>
  </si>
  <si>
    <t>Salida controlada a producción</t>
  </si>
  <si>
    <t>Monitoreo, ajustes y backlog</t>
  </si>
  <si>
    <t>Cierre + lecciones aprendidas</t>
  </si>
  <si>
    <t>Agenda por hora (ejemplo)</t>
  </si>
  <si>
    <t>Fecha</t>
  </si>
  <si>
    <t>Paso (min)</t>
  </si>
  <si>
    <t>Hora inicio</t>
  </si>
  <si>
    <t>Hora fin</t>
  </si>
  <si>
    <t>Inicio</t>
  </si>
  <si>
    <t>Fin</t>
  </si>
  <si>
    <t>Apertura y objetivos</t>
  </si>
  <si>
    <t>Facilitación</t>
  </si>
  <si>
    <t>Trabajo en grupos (mapa de dolores)</t>
  </si>
  <si>
    <t>Equipos</t>
  </si>
  <si>
    <t>Pausa</t>
  </si>
  <si>
    <t>—</t>
  </si>
  <si>
    <t>Definición de flujo de atención</t>
  </si>
  <si>
    <t>Almuerzo</t>
  </si>
  <si>
    <t>Simulación de casos y checklist</t>
  </si>
  <si>
    <t>Cierre y próximos pasos</t>
  </si>
  <si>
    <t>Duración
(días)</t>
  </si>
  <si>
    <t xml:space="preserve">           Plantilla de línea de tiempo (Gantt)</t>
  </si>
  <si>
    <t xml:space="preserve">   Rellena Inicio/Fin y el Tipo. Las barras se dibujan automáticamente con formato condicional.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</si>
</sst>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5" formatCode="mmm\ yyyy"/>
    <numFmt numFmtId="166" formatCode="mmm"/>
    <numFmt numFmtId="167" formatCode="hh:mm"/>
  </numFmts>
  <fonts count="10" x14ac:knownFonts="1">
    <font>
      <sz val="11"/>
      <color theme="1"/>
      <name val="Calibri"/>
      <family val="2"/>
      <scheme val="minor"/>
    </font>
    <font>
      <b/>
      <sz val="22"/>
      <color rgb="FFFFFFFF"/>
      <name val="Calibri"/>
    </font>
    <font>
      <sz val="11"/>
      <color rgb="FFFFFFFF"/>
      <name val="Calibri"/>
    </font>
    <font>
      <b/>
      <sz val="11"/>
      <color rgb="FF121528"/>
      <name val="Calibri"/>
    </font>
    <font>
      <sz val="10"/>
      <name val="Calibri"/>
    </font>
    <font>
      <sz val="10"/>
      <color rgb="FF0000FF"/>
      <name val="Calibri"/>
    </font>
    <font>
      <b/>
      <sz val="13"/>
      <color rgb="FFFFFFFF"/>
      <name val="Calibri"/>
    </font>
    <font>
      <b/>
      <sz val="11"/>
      <color rgb="FFFFFFFF"/>
      <name val="Calibri"/>
    </font>
    <font>
      <sz val="10"/>
      <name val="Calibri"/>
      <family val="2"/>
    </font>
    <font>
      <b/>
      <sz val="1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1C2140"/>
      </patternFill>
    </fill>
    <fill>
      <patternFill patternType="solid">
        <fgColor rgb="FFE9EEF8"/>
      </patternFill>
    </fill>
    <fill>
      <patternFill patternType="solid">
        <fgColor rgb="FF2F5597"/>
      </patternFill>
    </fill>
    <fill>
      <patternFill patternType="solid">
        <fgColor rgb="FF00B0F0"/>
      </patternFill>
    </fill>
    <fill>
      <patternFill patternType="solid">
        <fgColor rgb="FF00B050"/>
      </patternFill>
    </fill>
    <fill>
      <patternFill patternType="solid">
        <fgColor rgb="FFFFC000"/>
      </patternFill>
    </fill>
    <fill>
      <patternFill patternType="solid">
        <fgColor rgb="FFED7D31"/>
      </patternFill>
    </fill>
    <fill>
      <patternFill patternType="solid">
        <fgColor rgb="FF7030A0"/>
      </patternFill>
    </fill>
  </fills>
  <borders count="3">
    <border>
      <left/>
      <right/>
      <top/>
      <bottom/>
      <diagonal/>
    </border>
    <border>
      <left style="thin">
        <color rgb="FF0B0D18"/>
      </left>
      <right style="thin">
        <color rgb="FF0B0D18"/>
      </right>
      <top style="thin">
        <color rgb="FF0B0D18"/>
      </top>
      <bottom style="thin">
        <color rgb="FF0B0D18"/>
      </bottom>
      <diagonal/>
    </border>
    <border>
      <left style="thin">
        <color rgb="FFD0D0D0"/>
      </left>
      <right style="thin">
        <color rgb="FFD0D0D0"/>
      </right>
      <top style="thin">
        <color rgb="FFD0D0D0"/>
      </top>
      <bottom style="thin">
        <color rgb="FFD0D0D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4" fontId="5" fillId="0" borderId="0" xfId="0" applyNumberFormat="1" applyFont="1" applyAlignment="1">
      <alignment horizontal="left" vertical="center"/>
    </xf>
    <xf numFmtId="0" fontId="7" fillId="5" borderId="0" xfId="0" applyFont="1" applyFill="1" applyAlignment="1">
      <alignment horizontal="center" vertical="center"/>
    </xf>
    <xf numFmtId="0" fontId="7" fillId="6" borderId="0" xfId="0" applyFont="1" applyFill="1" applyAlignment="1">
      <alignment horizontal="center" vertical="center"/>
    </xf>
    <xf numFmtId="0" fontId="7" fillId="7" borderId="0" xfId="0" applyFont="1" applyFill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7" fillId="8" borderId="0" xfId="0" applyFont="1" applyFill="1" applyAlignment="1">
      <alignment horizontal="center" vertical="center"/>
    </xf>
    <xf numFmtId="0" fontId="7" fillId="9" borderId="0" xfId="0" applyFont="1" applyFill="1" applyAlignment="1">
      <alignment horizontal="center" vertical="center"/>
    </xf>
    <xf numFmtId="0" fontId="7" fillId="10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66" fontId="0" fillId="4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14" fontId="0" fillId="0" borderId="2" xfId="0" applyNumberForma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4" fillId="0" borderId="0" xfId="0" applyFont="1" applyAlignment="1">
      <alignment vertical="center"/>
    </xf>
    <xf numFmtId="14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167" fontId="5" fillId="0" borderId="0" xfId="0" applyNumberFormat="1" applyFont="1" applyAlignment="1">
      <alignment vertical="center"/>
    </xf>
    <xf numFmtId="0" fontId="0" fillId="0" borderId="1" xfId="0" applyBorder="1"/>
    <xf numFmtId="167" fontId="0" fillId="4" borderId="1" xfId="0" applyNumberFormat="1" applyFill="1" applyBorder="1" applyAlignment="1">
      <alignment horizontal="center" vertical="center"/>
    </xf>
    <xf numFmtId="167" fontId="0" fillId="0" borderId="2" xfId="0" applyNumberFormat="1" applyBorder="1" applyAlignment="1">
      <alignment horizontal="center" vertical="center"/>
    </xf>
    <xf numFmtId="0" fontId="0" fillId="0" borderId="0" xfId="0"/>
    <xf numFmtId="0" fontId="7" fillId="2" borderId="1" xfId="0" applyFont="1" applyFill="1" applyBorder="1" applyAlignment="1">
      <alignment horizontal="center" vertical="center"/>
    </xf>
    <xf numFmtId="0" fontId="0" fillId="0" borderId="1" xfId="0" applyBorder="1"/>
    <xf numFmtId="0" fontId="6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0" fillId="0" borderId="0" xfId="0" applyAlignment="1">
      <alignment horizontal="left"/>
    </xf>
    <xf numFmtId="165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</cellXfs>
  <cellStyles count="1">
    <cellStyle name="Normal" xfId="0" builtinId="0"/>
  </cellStyles>
  <dxfs count="19">
    <dxf>
      <fill>
        <patternFill>
          <bgColor rgb="FFFFF9E6"/>
        </patternFill>
      </fill>
    </dxf>
    <dxf>
      <fill>
        <patternFill>
          <bgColor rgb="FF7030A0"/>
        </patternFill>
      </fill>
    </dxf>
    <dxf>
      <fill>
        <patternFill>
          <bgColor rgb="FFED7D31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2F5597"/>
        </patternFill>
      </fill>
    </dxf>
    <dxf>
      <fill>
        <patternFill>
          <bgColor rgb="FF121528"/>
        </patternFill>
      </fill>
    </dxf>
    <dxf>
      <fill>
        <patternFill>
          <bgColor rgb="FFC9C9C9"/>
        </patternFill>
      </fill>
    </dxf>
    <dxf>
      <fill>
        <patternFill>
          <bgColor rgb="FFFFF2CC"/>
        </patternFill>
      </fill>
    </dxf>
    <dxf>
      <fill>
        <patternFill>
          <bgColor rgb="FF7030A0"/>
        </patternFill>
      </fill>
    </dxf>
    <dxf>
      <fill>
        <patternFill>
          <bgColor rgb="FFED7D31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2F5597"/>
        </patternFill>
      </fill>
    </dxf>
    <dxf>
      <fill>
        <patternFill>
          <bgColor rgb="FFFDE2E2"/>
        </patternFill>
      </fill>
    </dxf>
    <dxf>
      <fill>
        <patternFill>
          <bgColor rgb="FFF2F2F2"/>
        </patternFill>
      </fill>
    </dxf>
    <dxf>
      <fill>
        <patternFill>
          <bgColor rgb="FFEAF2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183"/>
  <sheetViews>
    <sheetView showGridLines="0" tabSelected="1" workbookViewId="0">
      <selection activeCell="AK31" sqref="AK31"/>
    </sheetView>
  </sheetViews>
  <sheetFormatPr baseColWidth="10" defaultColWidth="9.140625" defaultRowHeight="15" x14ac:dyDescent="0.25"/>
  <cols>
    <col min="1" max="1" width="10.5703125" customWidth="1"/>
    <col min="2" max="2" width="11.5703125" customWidth="1"/>
    <col min="3" max="3" width="40" customWidth="1"/>
    <col min="4" max="4" width="12.5703125" bestFit="1" customWidth="1"/>
    <col min="5" max="6" width="10.7109375" bestFit="1" customWidth="1"/>
    <col min="7" max="7" width="5.28515625" customWidth="1"/>
    <col min="8" max="8" width="5.5703125" bestFit="1" customWidth="1"/>
    <col min="9" max="9" width="10.85546875" bestFit="1" customWidth="1"/>
    <col min="10" max="10" width="10.28515625" bestFit="1" customWidth="1"/>
    <col min="11" max="34" width="4.7109375" customWidth="1"/>
    <col min="52" max="55" width="13" customWidth="1"/>
  </cols>
  <sheetData>
    <row r="1" spans="1:53" ht="33.950000000000003" customHeight="1" x14ac:dyDescent="0.25">
      <c r="A1" s="32" t="s">
        <v>82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Z1" t="s">
        <v>0</v>
      </c>
      <c r="BA1" t="s">
        <v>1</v>
      </c>
    </row>
    <row r="2" spans="1:53" ht="20.100000000000001" customHeight="1" x14ac:dyDescent="0.25">
      <c r="A2" s="33" t="s">
        <v>83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  <c r="AQ2" s="34"/>
      <c r="AR2" s="34"/>
      <c r="AZ2" t="s">
        <v>2</v>
      </c>
      <c r="BA2" t="s">
        <v>3</v>
      </c>
    </row>
    <row r="3" spans="1:53" ht="6.75" customHeight="1" x14ac:dyDescent="0.25">
      <c r="AZ3" t="s">
        <v>4</v>
      </c>
      <c r="BA3" t="s">
        <v>5</v>
      </c>
    </row>
    <row r="4" spans="1:53" x14ac:dyDescent="0.25">
      <c r="A4" s="1" t="s">
        <v>6</v>
      </c>
      <c r="C4" s="37" t="s">
        <v>11</v>
      </c>
      <c r="D4" s="35">
        <f>$B$5</f>
        <v>46054</v>
      </c>
      <c r="E4" s="2" t="s">
        <v>7</v>
      </c>
      <c r="AZ4" t="s">
        <v>8</v>
      </c>
      <c r="BA4" t="s">
        <v>9</v>
      </c>
    </row>
    <row r="5" spans="1:53" x14ac:dyDescent="0.25">
      <c r="A5" s="37" t="s">
        <v>10</v>
      </c>
      <c r="B5" s="4">
        <v>46054</v>
      </c>
      <c r="C5" s="37" t="s">
        <v>17</v>
      </c>
      <c r="D5" s="35">
        <f>EDATE($B$5,$B$6-1)</f>
        <v>46753</v>
      </c>
      <c r="E5" s="5" t="s">
        <v>3</v>
      </c>
      <c r="F5" s="3" t="s">
        <v>12</v>
      </c>
      <c r="H5" s="6" t="s">
        <v>5</v>
      </c>
      <c r="I5" s="3" t="s">
        <v>13</v>
      </c>
      <c r="N5" s="7" t="s">
        <v>9</v>
      </c>
      <c r="O5" s="3" t="s">
        <v>14</v>
      </c>
      <c r="BA5" t="s">
        <v>15</v>
      </c>
    </row>
    <row r="6" spans="1:53" x14ac:dyDescent="0.25">
      <c r="A6" s="37" t="s">
        <v>16</v>
      </c>
      <c r="B6" s="8">
        <v>24</v>
      </c>
      <c r="C6" s="37" t="s">
        <v>24</v>
      </c>
      <c r="D6" s="36">
        <f>COUNTIF($B$12:$B$120,"Tarea")</f>
        <v>12</v>
      </c>
      <c r="E6" s="9" t="s">
        <v>15</v>
      </c>
      <c r="F6" s="3" t="s">
        <v>18</v>
      </c>
      <c r="H6" s="10" t="s">
        <v>19</v>
      </c>
      <c r="I6" s="3" t="s">
        <v>20</v>
      </c>
      <c r="N6" s="11" t="s">
        <v>21</v>
      </c>
      <c r="O6" s="3" t="s">
        <v>22</v>
      </c>
      <c r="BA6" t="s">
        <v>19</v>
      </c>
    </row>
    <row r="7" spans="1:53" x14ac:dyDescent="0.25">
      <c r="A7" s="37" t="s">
        <v>23</v>
      </c>
      <c r="B7" s="4">
        <f ca="1">TODAY()</f>
        <v>46042</v>
      </c>
      <c r="C7" s="37" t="s">
        <v>25</v>
      </c>
      <c r="D7" s="36">
        <f ca="1">COUNTIFS($B$12:$B$120,"Tarea",$J$12:$J$120,"Atrasado")</f>
        <v>0</v>
      </c>
      <c r="E7" s="12" t="s">
        <v>8</v>
      </c>
      <c r="F7" s="3" t="s">
        <v>8</v>
      </c>
      <c r="BA7" t="s">
        <v>21</v>
      </c>
    </row>
    <row r="8" spans="1:53" ht="5.25" customHeight="1" x14ac:dyDescent="0.25"/>
    <row r="9" spans="1:53" ht="21.95" customHeight="1" x14ac:dyDescent="0.25">
      <c r="A9" s="31" t="s">
        <v>26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</row>
    <row r="10" spans="1:53" ht="27.95" customHeight="1" x14ac:dyDescent="0.25">
      <c r="A10" s="13" t="s">
        <v>27</v>
      </c>
      <c r="B10" s="13" t="s">
        <v>0</v>
      </c>
      <c r="C10" s="13" t="s">
        <v>28</v>
      </c>
      <c r="D10" s="13" t="s">
        <v>29</v>
      </c>
      <c r="E10" s="13" t="s">
        <v>30</v>
      </c>
      <c r="F10" s="13" t="s">
        <v>31</v>
      </c>
      <c r="G10" s="13" t="s">
        <v>1</v>
      </c>
      <c r="H10" s="13" t="s">
        <v>32</v>
      </c>
      <c r="I10" s="13" t="s">
        <v>81</v>
      </c>
      <c r="J10" s="13" t="s">
        <v>33</v>
      </c>
      <c r="K10" s="14">
        <f t="shared" ref="K10:AH10" si="0">YEAR(K11)</f>
        <v>2026</v>
      </c>
      <c r="L10" s="14">
        <f t="shared" si="0"/>
        <v>2026</v>
      </c>
      <c r="M10" s="14">
        <f t="shared" si="0"/>
        <v>2026</v>
      </c>
      <c r="N10" s="14">
        <f t="shared" si="0"/>
        <v>2026</v>
      </c>
      <c r="O10" s="14">
        <f t="shared" si="0"/>
        <v>2026</v>
      </c>
      <c r="P10" s="14">
        <f t="shared" si="0"/>
        <v>2026</v>
      </c>
      <c r="Q10" s="14">
        <f t="shared" si="0"/>
        <v>2026</v>
      </c>
      <c r="R10" s="14">
        <f t="shared" si="0"/>
        <v>2026</v>
      </c>
      <c r="S10" s="14">
        <f t="shared" si="0"/>
        <v>2026</v>
      </c>
      <c r="T10" s="14">
        <f t="shared" si="0"/>
        <v>2026</v>
      </c>
      <c r="U10" s="14">
        <f t="shared" si="0"/>
        <v>2026</v>
      </c>
      <c r="V10" s="14">
        <f t="shared" si="0"/>
        <v>2027</v>
      </c>
      <c r="W10" s="14">
        <f t="shared" si="0"/>
        <v>2027</v>
      </c>
      <c r="X10" s="14">
        <f t="shared" si="0"/>
        <v>2027</v>
      </c>
      <c r="Y10" s="14">
        <f t="shared" si="0"/>
        <v>2027</v>
      </c>
      <c r="Z10" s="14">
        <f t="shared" si="0"/>
        <v>2027</v>
      </c>
      <c r="AA10" s="14">
        <f t="shared" si="0"/>
        <v>2027</v>
      </c>
      <c r="AB10" s="14">
        <f t="shared" si="0"/>
        <v>2027</v>
      </c>
      <c r="AC10" s="14">
        <f t="shared" si="0"/>
        <v>2027</v>
      </c>
      <c r="AD10" s="14">
        <f t="shared" si="0"/>
        <v>2027</v>
      </c>
      <c r="AE10" s="14">
        <f t="shared" si="0"/>
        <v>2027</v>
      </c>
      <c r="AF10" s="14">
        <f t="shared" si="0"/>
        <v>2027</v>
      </c>
      <c r="AG10" s="14">
        <f t="shared" si="0"/>
        <v>2027</v>
      </c>
      <c r="AH10" s="14">
        <f t="shared" si="0"/>
        <v>2028</v>
      </c>
    </row>
    <row r="11" spans="1:53" ht="18" customHeight="1" x14ac:dyDescent="0.25">
      <c r="K11" s="15">
        <f>$B$5</f>
        <v>46054</v>
      </c>
      <c r="L11" s="15">
        <f t="shared" ref="L11:AH11" si="1">EDATE(K11,1)</f>
        <v>46082</v>
      </c>
      <c r="M11" s="15">
        <f t="shared" si="1"/>
        <v>46113</v>
      </c>
      <c r="N11" s="15">
        <f t="shared" si="1"/>
        <v>46143</v>
      </c>
      <c r="O11" s="15">
        <f t="shared" si="1"/>
        <v>46174</v>
      </c>
      <c r="P11" s="15">
        <f t="shared" si="1"/>
        <v>46204</v>
      </c>
      <c r="Q11" s="15">
        <f t="shared" si="1"/>
        <v>46235</v>
      </c>
      <c r="R11" s="15">
        <f t="shared" si="1"/>
        <v>46266</v>
      </c>
      <c r="S11" s="15">
        <f t="shared" si="1"/>
        <v>46296</v>
      </c>
      <c r="T11" s="15">
        <f t="shared" si="1"/>
        <v>46327</v>
      </c>
      <c r="U11" s="15">
        <f t="shared" si="1"/>
        <v>46357</v>
      </c>
      <c r="V11" s="15">
        <f t="shared" si="1"/>
        <v>46388</v>
      </c>
      <c r="W11" s="15">
        <f t="shared" si="1"/>
        <v>46419</v>
      </c>
      <c r="X11" s="15">
        <f t="shared" si="1"/>
        <v>46447</v>
      </c>
      <c r="Y11" s="15">
        <f t="shared" si="1"/>
        <v>46478</v>
      </c>
      <c r="Z11" s="15">
        <f t="shared" si="1"/>
        <v>46508</v>
      </c>
      <c r="AA11" s="15">
        <f t="shared" si="1"/>
        <v>46539</v>
      </c>
      <c r="AB11" s="15">
        <f t="shared" si="1"/>
        <v>46569</v>
      </c>
      <c r="AC11" s="15">
        <f t="shared" si="1"/>
        <v>46600</v>
      </c>
      <c r="AD11" s="15">
        <f t="shared" si="1"/>
        <v>46631</v>
      </c>
      <c r="AE11" s="15">
        <f t="shared" si="1"/>
        <v>46661</v>
      </c>
      <c r="AF11" s="15">
        <f t="shared" si="1"/>
        <v>46692</v>
      </c>
      <c r="AG11" s="15">
        <f t="shared" si="1"/>
        <v>46722</v>
      </c>
      <c r="AH11" s="15">
        <f t="shared" si="1"/>
        <v>46753</v>
      </c>
    </row>
    <row r="12" spans="1:53" ht="18" customHeight="1" x14ac:dyDescent="0.25">
      <c r="A12" s="16">
        <v>1</v>
      </c>
      <c r="B12" s="16" t="s">
        <v>2</v>
      </c>
      <c r="C12" s="17" t="s">
        <v>34</v>
      </c>
      <c r="D12" s="18" t="s">
        <v>35</v>
      </c>
      <c r="E12" s="19"/>
      <c r="F12" s="19"/>
      <c r="G12" s="16"/>
      <c r="H12" s="20"/>
      <c r="I12" s="16" t="str">
        <f t="shared" ref="I12:I31" si="2">IF(AND($E12&lt;&gt;"",$F12&lt;&gt;""),$F12-$E12+1,"")</f>
        <v/>
      </c>
      <c r="J12" s="16" t="str">
        <f t="shared" ref="J12:J31" si="3">IF($B12="Fase","",IF($B12="Hito","Hito",IF($H12&gt;=1,"Completado",IF($B$7&lt;$E12,"Pendiente",IF($B$7&gt;$F12,"Atrasado","En curso")))))</f>
        <v/>
      </c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</row>
    <row r="13" spans="1:53" ht="18" customHeight="1" x14ac:dyDescent="0.25">
      <c r="A13" s="16">
        <v>2</v>
      </c>
      <c r="B13" s="16" t="s">
        <v>4</v>
      </c>
      <c r="C13" s="17" t="s">
        <v>36</v>
      </c>
      <c r="D13" s="18" t="s">
        <v>37</v>
      </c>
      <c r="E13" s="19">
        <v>46056</v>
      </c>
      <c r="F13" s="19">
        <v>46073</v>
      </c>
      <c r="G13" s="16" t="s">
        <v>3</v>
      </c>
      <c r="H13" s="20">
        <v>0.6</v>
      </c>
      <c r="I13" s="16">
        <f t="shared" si="2"/>
        <v>18</v>
      </c>
      <c r="J13" s="16" t="str">
        <f t="shared" ca="1" si="3"/>
        <v>Pendiente</v>
      </c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</row>
    <row r="14" spans="1:53" ht="18" customHeight="1" x14ac:dyDescent="0.25">
      <c r="A14" s="16">
        <v>3</v>
      </c>
      <c r="B14" s="16" t="s">
        <v>4</v>
      </c>
      <c r="C14" s="17" t="s">
        <v>38</v>
      </c>
      <c r="D14" s="18" t="s">
        <v>39</v>
      </c>
      <c r="E14" s="19">
        <v>46063</v>
      </c>
      <c r="F14" s="19">
        <v>46086</v>
      </c>
      <c r="G14" s="16" t="s">
        <v>3</v>
      </c>
      <c r="H14" s="20">
        <v>0.25</v>
      </c>
      <c r="I14" s="16">
        <f t="shared" si="2"/>
        <v>24</v>
      </c>
      <c r="J14" s="16" t="str">
        <f t="shared" ca="1" si="3"/>
        <v>Pendiente</v>
      </c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</row>
    <row r="15" spans="1:53" ht="18" customHeight="1" x14ac:dyDescent="0.25">
      <c r="A15" s="16">
        <v>4</v>
      </c>
      <c r="B15" s="16" t="s">
        <v>8</v>
      </c>
      <c r="C15" s="17" t="s">
        <v>40</v>
      </c>
      <c r="D15" s="18" t="s">
        <v>41</v>
      </c>
      <c r="E15" s="19">
        <v>46087</v>
      </c>
      <c r="F15" s="19">
        <v>46087</v>
      </c>
      <c r="G15" s="16"/>
      <c r="H15" s="20">
        <v>0</v>
      </c>
      <c r="I15" s="16">
        <f t="shared" si="2"/>
        <v>1</v>
      </c>
      <c r="J15" s="16" t="str">
        <f t="shared" si="3"/>
        <v>Hito</v>
      </c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</row>
    <row r="16" spans="1:53" ht="18" customHeight="1" x14ac:dyDescent="0.25">
      <c r="A16" s="16">
        <v>5</v>
      </c>
      <c r="B16" s="16" t="s">
        <v>2</v>
      </c>
      <c r="C16" s="17" t="s">
        <v>42</v>
      </c>
      <c r="D16" s="18" t="s">
        <v>43</v>
      </c>
      <c r="E16" s="19"/>
      <c r="F16" s="19"/>
      <c r="G16" s="16"/>
      <c r="H16" s="20"/>
      <c r="I16" s="16" t="str">
        <f t="shared" si="2"/>
        <v/>
      </c>
      <c r="J16" s="16" t="str">
        <f t="shared" si="3"/>
        <v/>
      </c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</row>
    <row r="17" spans="1:34" ht="18" customHeight="1" x14ac:dyDescent="0.25">
      <c r="A17" s="16">
        <v>6</v>
      </c>
      <c r="B17" s="16" t="s">
        <v>4</v>
      </c>
      <c r="C17" s="17" t="s">
        <v>44</v>
      </c>
      <c r="D17" s="18" t="s">
        <v>43</v>
      </c>
      <c r="E17" s="19">
        <v>46090</v>
      </c>
      <c r="F17" s="19">
        <v>46115</v>
      </c>
      <c r="G17" s="16" t="s">
        <v>5</v>
      </c>
      <c r="H17" s="20">
        <v>0</v>
      </c>
      <c r="I17" s="16">
        <f t="shared" si="2"/>
        <v>26</v>
      </c>
      <c r="J17" s="16" t="str">
        <f t="shared" ca="1" si="3"/>
        <v>Pendiente</v>
      </c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</row>
    <row r="18" spans="1:34" ht="18" customHeight="1" x14ac:dyDescent="0.25">
      <c r="A18" s="16">
        <v>7</v>
      </c>
      <c r="B18" s="16" t="s">
        <v>4</v>
      </c>
      <c r="C18" s="17" t="s">
        <v>45</v>
      </c>
      <c r="D18" s="18" t="s">
        <v>43</v>
      </c>
      <c r="E18" s="19">
        <v>46118</v>
      </c>
      <c r="F18" s="19">
        <v>46136</v>
      </c>
      <c r="G18" s="16" t="s">
        <v>5</v>
      </c>
      <c r="H18" s="20">
        <v>0</v>
      </c>
      <c r="I18" s="16">
        <f t="shared" si="2"/>
        <v>19</v>
      </c>
      <c r="J18" s="16" t="str">
        <f t="shared" ca="1" si="3"/>
        <v>Pendiente</v>
      </c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</row>
    <row r="19" spans="1:34" ht="18" customHeight="1" x14ac:dyDescent="0.25">
      <c r="A19" s="16">
        <v>8</v>
      </c>
      <c r="B19" s="16" t="s">
        <v>8</v>
      </c>
      <c r="C19" s="17" t="s">
        <v>46</v>
      </c>
      <c r="D19" s="18" t="s">
        <v>47</v>
      </c>
      <c r="E19" s="19">
        <v>46139</v>
      </c>
      <c r="F19" s="19">
        <v>46139</v>
      </c>
      <c r="G19" s="16"/>
      <c r="H19" s="20">
        <v>0</v>
      </c>
      <c r="I19" s="16">
        <f t="shared" si="2"/>
        <v>1</v>
      </c>
      <c r="J19" s="16" t="str">
        <f t="shared" si="3"/>
        <v>Hito</v>
      </c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</row>
    <row r="20" spans="1:34" ht="18" customHeight="1" x14ac:dyDescent="0.25">
      <c r="A20" s="16">
        <v>9</v>
      </c>
      <c r="B20" s="16" t="s">
        <v>2</v>
      </c>
      <c r="C20" s="17" t="s">
        <v>48</v>
      </c>
      <c r="D20" s="18" t="s">
        <v>49</v>
      </c>
      <c r="E20" s="19"/>
      <c r="F20" s="19"/>
      <c r="G20" s="16"/>
      <c r="H20" s="20"/>
      <c r="I20" s="16" t="str">
        <f t="shared" si="2"/>
        <v/>
      </c>
      <c r="J20" s="16" t="str">
        <f t="shared" si="3"/>
        <v/>
      </c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</row>
    <row r="21" spans="1:34" ht="18" customHeight="1" x14ac:dyDescent="0.25">
      <c r="A21" s="16">
        <v>10</v>
      </c>
      <c r="B21" s="16" t="s">
        <v>4</v>
      </c>
      <c r="C21" s="17" t="s">
        <v>50</v>
      </c>
      <c r="D21" s="18" t="s">
        <v>49</v>
      </c>
      <c r="E21" s="19">
        <v>46146</v>
      </c>
      <c r="F21" s="19">
        <v>46185</v>
      </c>
      <c r="G21" s="16" t="s">
        <v>9</v>
      </c>
      <c r="H21" s="20">
        <v>0</v>
      </c>
      <c r="I21" s="16">
        <f t="shared" si="2"/>
        <v>40</v>
      </c>
      <c r="J21" s="16" t="str">
        <f t="shared" ca="1" si="3"/>
        <v>Pendiente</v>
      </c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</row>
    <row r="22" spans="1:34" ht="18" customHeight="1" x14ac:dyDescent="0.25">
      <c r="A22" s="16">
        <v>11</v>
      </c>
      <c r="B22" s="16" t="s">
        <v>4</v>
      </c>
      <c r="C22" s="17" t="s">
        <v>51</v>
      </c>
      <c r="D22" s="18" t="s">
        <v>49</v>
      </c>
      <c r="E22" s="19">
        <v>46174</v>
      </c>
      <c r="F22" s="19">
        <v>46213</v>
      </c>
      <c r="G22" s="16" t="s">
        <v>9</v>
      </c>
      <c r="H22" s="20">
        <v>0</v>
      </c>
      <c r="I22" s="16">
        <f t="shared" si="2"/>
        <v>40</v>
      </c>
      <c r="J22" s="16" t="str">
        <f t="shared" ca="1" si="3"/>
        <v>Pendiente</v>
      </c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</row>
    <row r="23" spans="1:34" ht="18" customHeight="1" x14ac:dyDescent="0.25">
      <c r="A23" s="16">
        <v>12</v>
      </c>
      <c r="B23" s="16" t="s">
        <v>4</v>
      </c>
      <c r="C23" s="17" t="s">
        <v>52</v>
      </c>
      <c r="D23" s="18" t="s">
        <v>53</v>
      </c>
      <c r="E23" s="19">
        <v>46188</v>
      </c>
      <c r="F23" s="19">
        <v>46227</v>
      </c>
      <c r="G23" s="16" t="s">
        <v>9</v>
      </c>
      <c r="H23" s="20">
        <v>0</v>
      </c>
      <c r="I23" s="16">
        <f t="shared" si="2"/>
        <v>40</v>
      </c>
      <c r="J23" s="16" t="str">
        <f t="shared" ca="1" si="3"/>
        <v>Pendiente</v>
      </c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</row>
    <row r="24" spans="1:34" ht="18" customHeight="1" x14ac:dyDescent="0.25">
      <c r="A24" s="16">
        <v>13</v>
      </c>
      <c r="B24" s="16" t="s">
        <v>4</v>
      </c>
      <c r="C24" s="17" t="s">
        <v>54</v>
      </c>
      <c r="D24" s="18" t="s">
        <v>15</v>
      </c>
      <c r="E24" s="19">
        <v>46209</v>
      </c>
      <c r="F24" s="19">
        <v>46227</v>
      </c>
      <c r="G24" s="16" t="s">
        <v>15</v>
      </c>
      <c r="H24" s="20">
        <v>0</v>
      </c>
      <c r="I24" s="16">
        <f t="shared" si="2"/>
        <v>19</v>
      </c>
      <c r="J24" s="16" t="str">
        <f t="shared" ca="1" si="3"/>
        <v>Pendiente</v>
      </c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</row>
    <row r="25" spans="1:34" ht="18" customHeight="1" x14ac:dyDescent="0.25">
      <c r="A25" s="16">
        <v>14</v>
      </c>
      <c r="B25" s="16" t="s">
        <v>4</v>
      </c>
      <c r="C25" s="17" t="s">
        <v>55</v>
      </c>
      <c r="D25" s="18" t="s">
        <v>15</v>
      </c>
      <c r="E25" s="19">
        <v>46230</v>
      </c>
      <c r="F25" s="19">
        <v>46255</v>
      </c>
      <c r="G25" s="16" t="s">
        <v>15</v>
      </c>
      <c r="H25" s="20">
        <v>0</v>
      </c>
      <c r="I25" s="16">
        <f t="shared" si="2"/>
        <v>26</v>
      </c>
      <c r="J25" s="16" t="str">
        <f t="shared" ca="1" si="3"/>
        <v>Pendiente</v>
      </c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</row>
    <row r="26" spans="1:34" ht="18" customHeight="1" x14ac:dyDescent="0.25">
      <c r="A26" s="16">
        <v>15</v>
      </c>
      <c r="B26" s="16" t="s">
        <v>8</v>
      </c>
      <c r="C26" s="17" t="s">
        <v>56</v>
      </c>
      <c r="D26" s="18" t="s">
        <v>57</v>
      </c>
      <c r="E26" s="19">
        <v>46258</v>
      </c>
      <c r="F26" s="19">
        <v>46258</v>
      </c>
      <c r="G26" s="16"/>
      <c r="H26" s="20">
        <v>0</v>
      </c>
      <c r="I26" s="16">
        <f t="shared" si="2"/>
        <v>1</v>
      </c>
      <c r="J26" s="16" t="str">
        <f t="shared" si="3"/>
        <v>Hito</v>
      </c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</row>
    <row r="27" spans="1:34" ht="18" customHeight="1" x14ac:dyDescent="0.25">
      <c r="A27" s="16">
        <v>16</v>
      </c>
      <c r="B27" s="16" t="s">
        <v>2</v>
      </c>
      <c r="C27" s="17" t="s">
        <v>58</v>
      </c>
      <c r="D27" s="18" t="s">
        <v>59</v>
      </c>
      <c r="E27" s="19"/>
      <c r="F27" s="19"/>
      <c r="G27" s="16"/>
      <c r="H27" s="20"/>
      <c r="I27" s="16" t="str">
        <f t="shared" si="2"/>
        <v/>
      </c>
      <c r="J27" s="16" t="str">
        <f t="shared" si="3"/>
        <v/>
      </c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</row>
    <row r="28" spans="1:34" ht="18" customHeight="1" x14ac:dyDescent="0.25">
      <c r="A28" s="16">
        <v>17</v>
      </c>
      <c r="B28" s="16" t="s">
        <v>4</v>
      </c>
      <c r="C28" s="17" t="s">
        <v>60</v>
      </c>
      <c r="D28" s="18" t="s">
        <v>59</v>
      </c>
      <c r="E28" s="19">
        <v>46259</v>
      </c>
      <c r="F28" s="19">
        <v>46275</v>
      </c>
      <c r="G28" s="16" t="s">
        <v>19</v>
      </c>
      <c r="H28" s="20">
        <v>0</v>
      </c>
      <c r="I28" s="16">
        <f t="shared" si="2"/>
        <v>17</v>
      </c>
      <c r="J28" s="16" t="str">
        <f t="shared" ca="1" si="3"/>
        <v>Pendiente</v>
      </c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</row>
    <row r="29" spans="1:34" ht="18" customHeight="1" x14ac:dyDescent="0.25">
      <c r="A29" s="16">
        <v>18</v>
      </c>
      <c r="B29" s="16" t="s">
        <v>4</v>
      </c>
      <c r="C29" s="17" t="s">
        <v>61</v>
      </c>
      <c r="D29" s="18" t="s">
        <v>59</v>
      </c>
      <c r="E29" s="19">
        <v>46279</v>
      </c>
      <c r="F29" s="19">
        <v>46283</v>
      </c>
      <c r="G29" s="16" t="s">
        <v>19</v>
      </c>
      <c r="H29" s="20">
        <v>0</v>
      </c>
      <c r="I29" s="16">
        <f t="shared" si="2"/>
        <v>5</v>
      </c>
      <c r="J29" s="16" t="str">
        <f t="shared" ca="1" si="3"/>
        <v>Pendiente</v>
      </c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</row>
    <row r="30" spans="1:34" ht="18" customHeight="1" x14ac:dyDescent="0.25">
      <c r="A30" s="16">
        <v>19</v>
      </c>
      <c r="B30" s="16" t="s">
        <v>4</v>
      </c>
      <c r="C30" s="17" t="s">
        <v>62</v>
      </c>
      <c r="D30" s="18" t="s">
        <v>59</v>
      </c>
      <c r="E30" s="19">
        <v>46286</v>
      </c>
      <c r="F30" s="19">
        <v>46325</v>
      </c>
      <c r="G30" s="16" t="s">
        <v>21</v>
      </c>
      <c r="H30" s="20">
        <v>0</v>
      </c>
      <c r="I30" s="16">
        <f t="shared" si="2"/>
        <v>40</v>
      </c>
      <c r="J30" s="16" t="str">
        <f t="shared" ca="1" si="3"/>
        <v>Pendiente</v>
      </c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</row>
    <row r="31" spans="1:34" ht="18" customHeight="1" x14ac:dyDescent="0.25">
      <c r="A31" s="16">
        <v>20</v>
      </c>
      <c r="B31" s="16" t="s">
        <v>8</v>
      </c>
      <c r="C31" s="17" t="s">
        <v>63</v>
      </c>
      <c r="D31" s="18" t="s">
        <v>35</v>
      </c>
      <c r="E31" s="19">
        <v>46329</v>
      </c>
      <c r="F31" s="19">
        <v>46329</v>
      </c>
      <c r="G31" s="16"/>
      <c r="H31" s="20">
        <v>0</v>
      </c>
      <c r="I31" s="16">
        <f t="shared" si="2"/>
        <v>1</v>
      </c>
      <c r="J31" s="16" t="str">
        <f t="shared" si="3"/>
        <v>Hito</v>
      </c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</row>
    <row r="32" spans="1:34" ht="18" customHeight="1" x14ac:dyDescent="0.25">
      <c r="A32" s="16"/>
      <c r="B32" s="16"/>
      <c r="C32" s="17"/>
      <c r="D32" s="18"/>
      <c r="E32" s="19"/>
      <c r="F32" s="19"/>
      <c r="G32" s="16"/>
      <c r="H32" s="20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</row>
    <row r="33" spans="1:34" ht="18" customHeight="1" x14ac:dyDescent="0.25">
      <c r="A33" s="16"/>
      <c r="B33" s="16"/>
      <c r="C33" s="17"/>
      <c r="D33" s="18"/>
      <c r="E33" s="19"/>
      <c r="F33" s="19"/>
      <c r="G33" s="16"/>
      <c r="H33" s="20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</row>
    <row r="34" spans="1:34" ht="18" customHeight="1" x14ac:dyDescent="0.25">
      <c r="A34" s="16"/>
      <c r="B34" s="16"/>
      <c r="C34" s="17"/>
      <c r="D34" s="18"/>
      <c r="E34" s="19"/>
      <c r="F34" s="19"/>
      <c r="G34" s="16"/>
      <c r="H34" s="20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</row>
    <row r="35" spans="1:34" ht="18" customHeight="1" x14ac:dyDescent="0.25">
      <c r="A35" s="16"/>
      <c r="B35" s="16"/>
      <c r="C35" s="17"/>
      <c r="D35" s="18"/>
      <c r="E35" s="19"/>
      <c r="F35" s="19"/>
      <c r="G35" s="16"/>
      <c r="H35" s="20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</row>
    <row r="36" spans="1:34" ht="18" customHeight="1" x14ac:dyDescent="0.25">
      <c r="A36" s="16"/>
      <c r="B36" s="16"/>
      <c r="C36" s="17"/>
      <c r="D36" s="18"/>
      <c r="E36" s="19"/>
      <c r="F36" s="19"/>
      <c r="G36" s="16"/>
      <c r="H36" s="20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</row>
    <row r="37" spans="1:34" ht="18" customHeight="1" x14ac:dyDescent="0.25">
      <c r="A37" s="16"/>
      <c r="B37" s="16"/>
      <c r="C37" s="17"/>
      <c r="D37" s="18"/>
      <c r="E37" s="19"/>
      <c r="F37" s="19"/>
      <c r="G37" s="16"/>
      <c r="H37" s="20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</row>
    <row r="38" spans="1:34" ht="18" customHeight="1" x14ac:dyDescent="0.25">
      <c r="A38" s="16"/>
      <c r="B38" s="16"/>
      <c r="C38" s="17"/>
      <c r="D38" s="18"/>
      <c r="E38" s="19"/>
      <c r="F38" s="19"/>
      <c r="G38" s="16"/>
      <c r="H38" s="20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</row>
    <row r="39" spans="1:34" ht="18" customHeight="1" x14ac:dyDescent="0.25">
      <c r="A39" s="16"/>
      <c r="B39" s="16"/>
      <c r="C39" s="17"/>
      <c r="D39" s="18"/>
      <c r="E39" s="19"/>
      <c r="F39" s="19"/>
      <c r="G39" s="16"/>
      <c r="H39" s="20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</row>
    <row r="40" spans="1:34" ht="18" customHeight="1" x14ac:dyDescent="0.25">
      <c r="A40" s="16"/>
      <c r="B40" s="16"/>
      <c r="C40" s="17"/>
      <c r="D40" s="18"/>
      <c r="E40" s="19"/>
      <c r="F40" s="19"/>
      <c r="G40" s="16"/>
      <c r="H40" s="20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</row>
    <row r="41" spans="1:34" ht="18" customHeight="1" x14ac:dyDescent="0.25">
      <c r="A41" s="16"/>
      <c r="B41" s="16"/>
      <c r="C41" s="17"/>
      <c r="D41" s="18"/>
      <c r="E41" s="19"/>
      <c r="F41" s="19"/>
      <c r="G41" s="16"/>
      <c r="H41" s="20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</row>
    <row r="42" spans="1:34" ht="18" customHeight="1" x14ac:dyDescent="0.25">
      <c r="A42" s="16"/>
      <c r="B42" s="16"/>
      <c r="C42" s="17"/>
      <c r="D42" s="18"/>
      <c r="E42" s="19"/>
      <c r="F42" s="19"/>
      <c r="G42" s="16"/>
      <c r="H42" s="20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</row>
    <row r="43" spans="1:34" ht="18" customHeight="1" x14ac:dyDescent="0.25">
      <c r="A43" s="16"/>
      <c r="B43" s="16"/>
      <c r="C43" s="17"/>
      <c r="D43" s="18"/>
      <c r="E43" s="19"/>
      <c r="F43" s="19"/>
      <c r="G43" s="16"/>
      <c r="H43" s="20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</row>
    <row r="44" spans="1:34" ht="18" customHeight="1" x14ac:dyDescent="0.25">
      <c r="A44" s="16"/>
      <c r="B44" s="16"/>
      <c r="C44" s="17"/>
      <c r="D44" s="18"/>
      <c r="E44" s="19"/>
      <c r="F44" s="19"/>
      <c r="G44" s="16"/>
      <c r="H44" s="20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</row>
    <row r="45" spans="1:34" ht="18" customHeight="1" x14ac:dyDescent="0.25">
      <c r="A45" s="16"/>
      <c r="B45" s="16"/>
      <c r="C45" s="17"/>
      <c r="D45" s="18"/>
      <c r="E45" s="19"/>
      <c r="F45" s="19"/>
      <c r="G45" s="16"/>
      <c r="H45" s="20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</row>
    <row r="46" spans="1:34" ht="18" customHeight="1" x14ac:dyDescent="0.25">
      <c r="A46" s="16"/>
      <c r="B46" s="16"/>
      <c r="C46" s="17"/>
      <c r="D46" s="18"/>
      <c r="E46" s="19"/>
      <c r="F46" s="19"/>
      <c r="G46" s="16"/>
      <c r="H46" s="20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</row>
    <row r="47" spans="1:34" ht="18" customHeight="1" x14ac:dyDescent="0.25">
      <c r="A47" s="16"/>
      <c r="B47" s="16"/>
      <c r="C47" s="17"/>
      <c r="D47" s="18"/>
      <c r="E47" s="19"/>
      <c r="F47" s="19"/>
      <c r="G47" s="16"/>
      <c r="H47" s="20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</row>
    <row r="48" spans="1:34" ht="18" customHeight="1" x14ac:dyDescent="0.25">
      <c r="A48" s="16"/>
      <c r="B48" s="16"/>
      <c r="C48" s="17"/>
      <c r="D48" s="18"/>
      <c r="E48" s="19"/>
      <c r="F48" s="19"/>
      <c r="G48" s="16"/>
      <c r="H48" s="20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</row>
    <row r="49" spans="1:34" ht="18" customHeight="1" x14ac:dyDescent="0.25">
      <c r="A49" s="16"/>
      <c r="B49" s="16"/>
      <c r="C49" s="17"/>
      <c r="D49" s="18"/>
      <c r="E49" s="19"/>
      <c r="F49" s="19"/>
      <c r="G49" s="16"/>
      <c r="H49" s="20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</row>
    <row r="50" spans="1:34" ht="18" customHeight="1" x14ac:dyDescent="0.25">
      <c r="A50" s="16"/>
      <c r="B50" s="16"/>
      <c r="C50" s="17"/>
      <c r="D50" s="18"/>
      <c r="E50" s="19"/>
      <c r="F50" s="19"/>
      <c r="G50" s="16"/>
      <c r="H50" s="20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</row>
    <row r="51" spans="1:34" ht="18" customHeight="1" x14ac:dyDescent="0.25">
      <c r="A51" s="16"/>
      <c r="B51" s="16"/>
      <c r="C51" s="17"/>
      <c r="D51" s="18"/>
      <c r="E51" s="19"/>
      <c r="F51" s="19"/>
      <c r="G51" s="16"/>
      <c r="H51" s="20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</row>
    <row r="52" spans="1:34" ht="18" customHeight="1" x14ac:dyDescent="0.25">
      <c r="A52" s="16"/>
      <c r="B52" s="16"/>
      <c r="C52" s="17"/>
      <c r="D52" s="18"/>
      <c r="E52" s="19"/>
      <c r="F52" s="19"/>
      <c r="G52" s="16"/>
      <c r="H52" s="20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</row>
    <row r="53" spans="1:34" ht="18" customHeight="1" x14ac:dyDescent="0.25">
      <c r="A53" s="16"/>
      <c r="B53" s="16"/>
      <c r="C53" s="17"/>
      <c r="D53" s="18"/>
      <c r="E53" s="19"/>
      <c r="F53" s="19"/>
      <c r="G53" s="16"/>
      <c r="H53" s="20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</row>
    <row r="54" spans="1:34" ht="18" customHeight="1" x14ac:dyDescent="0.25">
      <c r="A54" s="16"/>
      <c r="B54" s="16"/>
      <c r="C54" s="17"/>
      <c r="D54" s="18"/>
      <c r="E54" s="19"/>
      <c r="F54" s="19"/>
      <c r="G54" s="16"/>
      <c r="H54" s="20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</row>
    <row r="55" spans="1:34" ht="18" customHeight="1" x14ac:dyDescent="0.25">
      <c r="A55" s="16"/>
      <c r="B55" s="16"/>
      <c r="C55" s="17"/>
      <c r="D55" s="18"/>
      <c r="E55" s="19"/>
      <c r="F55" s="19"/>
      <c r="G55" s="16"/>
      <c r="H55" s="20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</row>
    <row r="56" spans="1:34" ht="18" customHeight="1" x14ac:dyDescent="0.25">
      <c r="A56" s="16"/>
      <c r="B56" s="16"/>
      <c r="C56" s="17"/>
      <c r="D56" s="18"/>
      <c r="E56" s="19"/>
      <c r="F56" s="19"/>
      <c r="G56" s="16"/>
      <c r="H56" s="20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</row>
    <row r="57" spans="1:34" ht="18" customHeight="1" x14ac:dyDescent="0.25">
      <c r="A57" s="16"/>
      <c r="B57" s="16"/>
      <c r="C57" s="17"/>
      <c r="D57" s="18"/>
      <c r="E57" s="19"/>
      <c r="F57" s="19"/>
      <c r="G57" s="16"/>
      <c r="H57" s="20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</row>
    <row r="58" spans="1:34" ht="18" customHeight="1" x14ac:dyDescent="0.25">
      <c r="A58" s="16"/>
      <c r="B58" s="16"/>
      <c r="C58" s="17"/>
      <c r="D58" s="18"/>
      <c r="E58" s="19"/>
      <c r="F58" s="19"/>
      <c r="G58" s="16"/>
      <c r="H58" s="20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</row>
    <row r="59" spans="1:34" ht="18" customHeight="1" x14ac:dyDescent="0.25">
      <c r="A59" s="16"/>
      <c r="B59" s="16"/>
      <c r="C59" s="17"/>
      <c r="D59" s="18"/>
      <c r="E59" s="19"/>
      <c r="F59" s="19"/>
      <c r="G59" s="16"/>
      <c r="H59" s="20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</row>
    <row r="60" spans="1:34" ht="18" customHeight="1" x14ac:dyDescent="0.25">
      <c r="A60" s="16"/>
      <c r="B60" s="16"/>
      <c r="C60" s="17"/>
      <c r="D60" s="18"/>
      <c r="E60" s="19"/>
      <c r="F60" s="19"/>
      <c r="G60" s="16"/>
      <c r="H60" s="20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</row>
    <row r="61" spans="1:34" ht="18" customHeight="1" x14ac:dyDescent="0.25">
      <c r="A61" s="16"/>
      <c r="B61" s="16"/>
      <c r="C61" s="17"/>
      <c r="D61" s="18"/>
      <c r="E61" s="19"/>
      <c r="F61" s="19"/>
      <c r="G61" s="16"/>
      <c r="H61" s="20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</row>
    <row r="62" spans="1:34" ht="18" customHeight="1" x14ac:dyDescent="0.25">
      <c r="A62" s="16"/>
      <c r="B62" s="16"/>
      <c r="C62" s="17"/>
      <c r="D62" s="18"/>
      <c r="E62" s="19"/>
      <c r="F62" s="19"/>
      <c r="G62" s="16"/>
      <c r="H62" s="20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</row>
    <row r="63" spans="1:34" ht="18" customHeight="1" x14ac:dyDescent="0.25">
      <c r="A63" s="16"/>
      <c r="B63" s="16"/>
      <c r="C63" s="17"/>
      <c r="D63" s="18"/>
      <c r="E63" s="19"/>
      <c r="F63" s="19"/>
      <c r="G63" s="16"/>
      <c r="H63" s="20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</row>
    <row r="64" spans="1:34" ht="18" customHeight="1" x14ac:dyDescent="0.25">
      <c r="A64" s="16"/>
      <c r="B64" s="16"/>
      <c r="C64" s="17"/>
      <c r="D64" s="18"/>
      <c r="E64" s="19"/>
      <c r="F64" s="19"/>
      <c r="G64" s="16"/>
      <c r="H64" s="20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</row>
    <row r="65" spans="1:34" ht="18" customHeight="1" x14ac:dyDescent="0.25">
      <c r="A65" s="16"/>
      <c r="B65" s="16"/>
      <c r="C65" s="17"/>
      <c r="D65" s="18"/>
      <c r="E65" s="19"/>
      <c r="F65" s="19"/>
      <c r="G65" s="16"/>
      <c r="H65" s="20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</row>
    <row r="66" spans="1:34" ht="18" customHeight="1" x14ac:dyDescent="0.25">
      <c r="A66" s="16"/>
      <c r="B66" s="16"/>
      <c r="C66" s="17"/>
      <c r="D66" s="18"/>
      <c r="E66" s="19"/>
      <c r="F66" s="19"/>
      <c r="G66" s="16"/>
      <c r="H66" s="20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</row>
    <row r="67" spans="1:34" ht="18" customHeight="1" x14ac:dyDescent="0.25">
      <c r="A67" s="16"/>
      <c r="B67" s="16"/>
      <c r="C67" s="17"/>
      <c r="D67" s="18"/>
      <c r="E67" s="19"/>
      <c r="F67" s="19"/>
      <c r="G67" s="16"/>
      <c r="H67" s="20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</row>
    <row r="68" spans="1:34" ht="18" customHeight="1" x14ac:dyDescent="0.25">
      <c r="A68" s="16"/>
      <c r="B68" s="16"/>
      <c r="C68" s="17"/>
      <c r="D68" s="18"/>
      <c r="E68" s="19"/>
      <c r="F68" s="19"/>
      <c r="G68" s="16"/>
      <c r="H68" s="20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</row>
    <row r="69" spans="1:34" ht="18" customHeight="1" x14ac:dyDescent="0.25">
      <c r="A69" s="16"/>
      <c r="B69" s="16"/>
      <c r="C69" s="17"/>
      <c r="D69" s="18"/>
      <c r="E69" s="19"/>
      <c r="F69" s="19"/>
      <c r="G69" s="16"/>
      <c r="H69" s="20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</row>
    <row r="70" spans="1:34" ht="18" customHeight="1" x14ac:dyDescent="0.25">
      <c r="A70" s="16"/>
      <c r="B70" s="16"/>
      <c r="C70" s="17"/>
      <c r="D70" s="18"/>
      <c r="E70" s="19"/>
      <c r="F70" s="19"/>
      <c r="G70" s="16"/>
      <c r="H70" s="20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</row>
    <row r="71" spans="1:34" ht="18" customHeight="1" x14ac:dyDescent="0.25">
      <c r="A71" s="16"/>
      <c r="B71" s="16"/>
      <c r="C71" s="17"/>
      <c r="D71" s="18"/>
      <c r="E71" s="19"/>
      <c r="F71" s="19"/>
      <c r="G71" s="16"/>
      <c r="H71" s="20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</row>
    <row r="72" spans="1:34" ht="18" customHeight="1" x14ac:dyDescent="0.25">
      <c r="A72" s="16"/>
      <c r="B72" s="16"/>
      <c r="C72" s="17"/>
      <c r="D72" s="18"/>
      <c r="E72" s="19"/>
      <c r="F72" s="19"/>
      <c r="G72" s="16"/>
      <c r="H72" s="20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</row>
    <row r="73" spans="1:34" ht="18" customHeight="1" x14ac:dyDescent="0.25">
      <c r="A73" s="16"/>
      <c r="B73" s="16"/>
      <c r="C73" s="17"/>
      <c r="D73" s="18"/>
      <c r="E73" s="19"/>
      <c r="F73" s="19"/>
      <c r="G73" s="16"/>
      <c r="H73" s="20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</row>
    <row r="74" spans="1:34" ht="18" customHeight="1" x14ac:dyDescent="0.25">
      <c r="A74" s="16"/>
      <c r="B74" s="16"/>
      <c r="C74" s="17"/>
      <c r="D74" s="18"/>
      <c r="E74" s="19"/>
      <c r="F74" s="19"/>
      <c r="G74" s="16"/>
      <c r="H74" s="20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</row>
    <row r="75" spans="1:34" ht="18" customHeight="1" x14ac:dyDescent="0.25">
      <c r="A75" s="16"/>
      <c r="B75" s="16"/>
      <c r="C75" s="17"/>
      <c r="D75" s="18"/>
      <c r="E75" s="19"/>
      <c r="F75" s="19"/>
      <c r="G75" s="16"/>
      <c r="H75" s="20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</row>
    <row r="76" spans="1:34" ht="18" customHeight="1" x14ac:dyDescent="0.25">
      <c r="A76" s="16"/>
      <c r="B76" s="16"/>
      <c r="C76" s="17"/>
      <c r="D76" s="18"/>
      <c r="E76" s="19"/>
      <c r="F76" s="19"/>
      <c r="G76" s="16"/>
      <c r="H76" s="20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</row>
    <row r="77" spans="1:34" ht="18" customHeight="1" x14ac:dyDescent="0.25">
      <c r="A77" s="16"/>
      <c r="B77" s="16"/>
      <c r="C77" s="17"/>
      <c r="D77" s="18"/>
      <c r="E77" s="19"/>
      <c r="F77" s="19"/>
      <c r="G77" s="16"/>
      <c r="H77" s="20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</row>
    <row r="78" spans="1:34" ht="18" customHeight="1" x14ac:dyDescent="0.25">
      <c r="A78" s="16"/>
      <c r="B78" s="16"/>
      <c r="C78" s="17"/>
      <c r="D78" s="18"/>
      <c r="E78" s="19"/>
      <c r="F78" s="19"/>
      <c r="G78" s="16"/>
      <c r="H78" s="20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</row>
    <row r="79" spans="1:34" ht="18" customHeight="1" x14ac:dyDescent="0.25">
      <c r="A79" s="16"/>
      <c r="B79" s="16"/>
      <c r="C79" s="17"/>
      <c r="D79" s="18"/>
      <c r="E79" s="19"/>
      <c r="F79" s="19"/>
      <c r="G79" s="16"/>
      <c r="H79" s="20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</row>
    <row r="80" spans="1:34" ht="18" customHeight="1" x14ac:dyDescent="0.25">
      <c r="A80" s="16"/>
      <c r="B80" s="16"/>
      <c r="C80" s="17"/>
      <c r="D80" s="18"/>
      <c r="E80" s="19"/>
      <c r="F80" s="19"/>
      <c r="G80" s="16"/>
      <c r="H80" s="20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</row>
    <row r="81" spans="1:34" ht="18" customHeight="1" x14ac:dyDescent="0.25">
      <c r="A81" s="16"/>
      <c r="B81" s="16"/>
      <c r="C81" s="17"/>
      <c r="D81" s="18"/>
      <c r="E81" s="19"/>
      <c r="F81" s="19"/>
      <c r="G81" s="16"/>
      <c r="H81" s="20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</row>
    <row r="82" spans="1:34" ht="18" customHeight="1" x14ac:dyDescent="0.25">
      <c r="A82" s="16"/>
      <c r="B82" s="16"/>
      <c r="C82" s="17"/>
      <c r="D82" s="18"/>
      <c r="E82" s="19"/>
      <c r="F82" s="19"/>
      <c r="G82" s="16"/>
      <c r="H82" s="20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</row>
    <row r="83" spans="1:34" ht="18" customHeight="1" x14ac:dyDescent="0.25">
      <c r="A83" s="16"/>
      <c r="B83" s="16"/>
      <c r="C83" s="17"/>
      <c r="D83" s="18"/>
      <c r="E83" s="19"/>
      <c r="F83" s="19"/>
      <c r="G83" s="16"/>
      <c r="H83" s="20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</row>
    <row r="84" spans="1:34" ht="18" customHeight="1" x14ac:dyDescent="0.25">
      <c r="A84" s="16"/>
      <c r="B84" s="16"/>
      <c r="C84" s="17"/>
      <c r="D84" s="18"/>
      <c r="E84" s="19"/>
      <c r="F84" s="19"/>
      <c r="G84" s="16"/>
      <c r="H84" s="20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</row>
    <row r="85" spans="1:34" ht="18" customHeight="1" x14ac:dyDescent="0.25">
      <c r="A85" s="16"/>
      <c r="B85" s="16"/>
      <c r="C85" s="17"/>
      <c r="D85" s="18"/>
      <c r="E85" s="19"/>
      <c r="F85" s="19"/>
      <c r="G85" s="16"/>
      <c r="H85" s="20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</row>
    <row r="86" spans="1:34" ht="18" customHeight="1" x14ac:dyDescent="0.25">
      <c r="A86" s="16"/>
      <c r="B86" s="16"/>
      <c r="C86" s="17"/>
      <c r="D86" s="18"/>
      <c r="E86" s="19"/>
      <c r="F86" s="19"/>
      <c r="G86" s="16"/>
      <c r="H86" s="20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</row>
    <row r="87" spans="1:34" ht="18" customHeight="1" x14ac:dyDescent="0.25">
      <c r="A87" s="16"/>
      <c r="B87" s="16"/>
      <c r="C87" s="17"/>
      <c r="D87" s="18"/>
      <c r="E87" s="19"/>
      <c r="F87" s="19"/>
      <c r="G87" s="16"/>
      <c r="H87" s="20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</row>
    <row r="88" spans="1:34" ht="18" customHeight="1" x14ac:dyDescent="0.25">
      <c r="A88" s="16"/>
      <c r="B88" s="16"/>
      <c r="C88" s="17"/>
      <c r="D88" s="18"/>
      <c r="E88" s="19"/>
      <c r="F88" s="19"/>
      <c r="G88" s="16"/>
      <c r="H88" s="20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</row>
    <row r="89" spans="1:34" ht="18" customHeight="1" x14ac:dyDescent="0.25">
      <c r="A89" s="16"/>
      <c r="B89" s="16"/>
      <c r="C89" s="17"/>
      <c r="D89" s="18"/>
      <c r="E89" s="19"/>
      <c r="F89" s="19"/>
      <c r="G89" s="16"/>
      <c r="H89" s="20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</row>
    <row r="90" spans="1:34" ht="18" customHeight="1" x14ac:dyDescent="0.25">
      <c r="A90" s="16"/>
      <c r="B90" s="16"/>
      <c r="C90" s="17"/>
      <c r="D90" s="18"/>
      <c r="E90" s="19"/>
      <c r="F90" s="19"/>
      <c r="G90" s="16"/>
      <c r="H90" s="20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</row>
    <row r="91" spans="1:34" ht="18" customHeight="1" x14ac:dyDescent="0.25">
      <c r="A91" s="16"/>
      <c r="B91" s="16"/>
      <c r="C91" s="17"/>
      <c r="D91" s="18"/>
      <c r="E91" s="19"/>
      <c r="F91" s="19"/>
      <c r="G91" s="16"/>
      <c r="H91" s="20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</row>
    <row r="92" spans="1:34" ht="18" customHeight="1" x14ac:dyDescent="0.25">
      <c r="A92" s="16"/>
      <c r="B92" s="16"/>
      <c r="C92" s="17"/>
      <c r="D92" s="18"/>
      <c r="E92" s="19"/>
      <c r="F92" s="19"/>
      <c r="G92" s="16"/>
      <c r="H92" s="20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</row>
    <row r="93" spans="1:34" ht="18" customHeight="1" x14ac:dyDescent="0.25">
      <c r="A93" s="16"/>
      <c r="B93" s="16"/>
      <c r="C93" s="17"/>
      <c r="D93" s="18"/>
      <c r="E93" s="19"/>
      <c r="F93" s="19"/>
      <c r="G93" s="16"/>
      <c r="H93" s="20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</row>
    <row r="94" spans="1:34" ht="18" customHeight="1" x14ac:dyDescent="0.25">
      <c r="A94" s="16"/>
      <c r="B94" s="16"/>
      <c r="C94" s="17"/>
      <c r="D94" s="18"/>
      <c r="E94" s="19"/>
      <c r="F94" s="19"/>
      <c r="G94" s="16"/>
      <c r="H94" s="20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</row>
    <row r="95" spans="1:34" ht="18" customHeight="1" x14ac:dyDescent="0.25">
      <c r="A95" s="16"/>
      <c r="B95" s="16"/>
      <c r="C95" s="17"/>
      <c r="D95" s="18"/>
      <c r="E95" s="19"/>
      <c r="F95" s="19"/>
      <c r="G95" s="16"/>
      <c r="H95" s="20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</row>
    <row r="96" spans="1:34" ht="18" customHeight="1" x14ac:dyDescent="0.25">
      <c r="A96" s="16"/>
      <c r="B96" s="16"/>
      <c r="C96" s="17"/>
      <c r="D96" s="18"/>
      <c r="E96" s="19"/>
      <c r="F96" s="19"/>
      <c r="G96" s="16"/>
      <c r="H96" s="20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</row>
    <row r="97" spans="1:34" ht="18" customHeight="1" x14ac:dyDescent="0.25">
      <c r="A97" s="16"/>
      <c r="B97" s="16"/>
      <c r="C97" s="17"/>
      <c r="D97" s="18"/>
      <c r="E97" s="19"/>
      <c r="F97" s="19"/>
      <c r="G97" s="16"/>
      <c r="H97" s="20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</row>
    <row r="98" spans="1:34" ht="18" customHeight="1" x14ac:dyDescent="0.25">
      <c r="A98" s="16"/>
      <c r="B98" s="16"/>
      <c r="C98" s="17"/>
      <c r="D98" s="18"/>
      <c r="E98" s="19"/>
      <c r="F98" s="19"/>
      <c r="G98" s="16"/>
      <c r="H98" s="20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</row>
    <row r="99" spans="1:34" ht="18" customHeight="1" x14ac:dyDescent="0.25">
      <c r="A99" s="16"/>
      <c r="B99" s="16"/>
      <c r="C99" s="17"/>
      <c r="D99" s="18"/>
      <c r="E99" s="19"/>
      <c r="F99" s="19"/>
      <c r="G99" s="16"/>
      <c r="H99" s="20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</row>
    <row r="100" spans="1:34" ht="18" customHeight="1" x14ac:dyDescent="0.25">
      <c r="A100" s="16"/>
      <c r="B100" s="16"/>
      <c r="C100" s="17"/>
      <c r="D100" s="18"/>
      <c r="E100" s="19"/>
      <c r="F100" s="19"/>
      <c r="G100" s="16"/>
      <c r="H100" s="20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</row>
    <row r="101" spans="1:34" ht="18" customHeight="1" x14ac:dyDescent="0.25">
      <c r="A101" s="16"/>
      <c r="B101" s="16"/>
      <c r="C101" s="17"/>
      <c r="D101" s="18"/>
      <c r="E101" s="19"/>
      <c r="F101" s="19"/>
      <c r="G101" s="16"/>
      <c r="H101" s="20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</row>
    <row r="102" spans="1:34" ht="18" customHeight="1" x14ac:dyDescent="0.25">
      <c r="A102" s="16"/>
      <c r="B102" s="16"/>
      <c r="C102" s="17"/>
      <c r="D102" s="18"/>
      <c r="E102" s="19"/>
      <c r="F102" s="19"/>
      <c r="G102" s="16"/>
      <c r="H102" s="20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</row>
    <row r="103" spans="1:34" ht="18" customHeight="1" x14ac:dyDescent="0.25">
      <c r="A103" s="16"/>
      <c r="B103" s="16"/>
      <c r="C103" s="17"/>
      <c r="D103" s="18"/>
      <c r="E103" s="19"/>
      <c r="F103" s="19"/>
      <c r="G103" s="16"/>
      <c r="H103" s="20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</row>
    <row r="104" spans="1:34" ht="18" customHeight="1" x14ac:dyDescent="0.25">
      <c r="A104" s="16"/>
      <c r="B104" s="16"/>
      <c r="C104" s="17"/>
      <c r="D104" s="18"/>
      <c r="E104" s="19"/>
      <c r="F104" s="19"/>
      <c r="G104" s="16"/>
      <c r="H104" s="20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</row>
    <row r="105" spans="1:34" ht="18" customHeight="1" x14ac:dyDescent="0.25">
      <c r="A105" s="16"/>
      <c r="B105" s="16"/>
      <c r="C105" s="17"/>
      <c r="D105" s="18"/>
      <c r="E105" s="19"/>
      <c r="F105" s="19"/>
      <c r="G105" s="16"/>
      <c r="H105" s="20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</row>
    <row r="106" spans="1:34" ht="18" customHeight="1" x14ac:dyDescent="0.25">
      <c r="A106" s="16"/>
      <c r="B106" s="16"/>
      <c r="C106" s="17"/>
      <c r="D106" s="18"/>
      <c r="E106" s="19"/>
      <c r="F106" s="19"/>
      <c r="G106" s="16"/>
      <c r="H106" s="20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</row>
    <row r="107" spans="1:34" ht="18" customHeight="1" x14ac:dyDescent="0.25">
      <c r="A107" s="16"/>
      <c r="B107" s="16"/>
      <c r="C107" s="17"/>
      <c r="D107" s="18"/>
      <c r="E107" s="19"/>
      <c r="F107" s="19"/>
      <c r="G107" s="16"/>
      <c r="H107" s="20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</row>
    <row r="108" spans="1:34" ht="18" customHeight="1" x14ac:dyDescent="0.25">
      <c r="A108" s="16"/>
      <c r="B108" s="16"/>
      <c r="C108" s="17"/>
      <c r="D108" s="18"/>
      <c r="E108" s="19"/>
      <c r="F108" s="19"/>
      <c r="G108" s="16"/>
      <c r="H108" s="20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</row>
    <row r="109" spans="1:34" ht="18" customHeight="1" x14ac:dyDescent="0.25">
      <c r="A109" s="16"/>
      <c r="B109" s="16"/>
      <c r="C109" s="17"/>
      <c r="D109" s="18"/>
      <c r="E109" s="19"/>
      <c r="F109" s="19"/>
      <c r="G109" s="16"/>
      <c r="H109" s="20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</row>
    <row r="110" spans="1:34" ht="18" customHeight="1" x14ac:dyDescent="0.25">
      <c r="A110" s="16"/>
      <c r="B110" s="16"/>
      <c r="C110" s="17"/>
      <c r="D110" s="18"/>
      <c r="E110" s="19"/>
      <c r="F110" s="19"/>
      <c r="G110" s="16"/>
      <c r="H110" s="20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</row>
    <row r="111" spans="1:34" ht="18" customHeight="1" x14ac:dyDescent="0.25">
      <c r="A111" s="16"/>
      <c r="B111" s="16"/>
      <c r="C111" s="17"/>
      <c r="D111" s="18"/>
      <c r="E111" s="19"/>
      <c r="F111" s="19"/>
      <c r="G111" s="16"/>
      <c r="H111" s="20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</row>
    <row r="112" spans="1:34" ht="18" customHeight="1" x14ac:dyDescent="0.25">
      <c r="A112" s="16"/>
      <c r="B112" s="16"/>
      <c r="C112" s="17"/>
      <c r="D112" s="18"/>
      <c r="E112" s="19"/>
      <c r="F112" s="19"/>
      <c r="G112" s="16"/>
      <c r="H112" s="20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</row>
    <row r="113" spans="1:34" ht="18" customHeight="1" x14ac:dyDescent="0.25">
      <c r="A113" s="16"/>
      <c r="B113" s="16"/>
      <c r="C113" s="17"/>
      <c r="D113" s="18"/>
      <c r="E113" s="19"/>
      <c r="F113" s="19"/>
      <c r="G113" s="16"/>
      <c r="H113" s="20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</row>
    <row r="114" spans="1:34" ht="18" customHeight="1" x14ac:dyDescent="0.25">
      <c r="A114" s="16"/>
      <c r="B114" s="16"/>
      <c r="C114" s="17"/>
      <c r="D114" s="18"/>
      <c r="E114" s="19"/>
      <c r="F114" s="19"/>
      <c r="G114" s="16"/>
      <c r="H114" s="20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</row>
    <row r="115" spans="1:34" ht="18" customHeight="1" x14ac:dyDescent="0.25">
      <c r="A115" s="16"/>
      <c r="B115" s="16"/>
      <c r="C115" s="17"/>
      <c r="D115" s="18"/>
      <c r="E115" s="19"/>
      <c r="F115" s="19"/>
      <c r="G115" s="16"/>
      <c r="H115" s="20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</row>
    <row r="116" spans="1:34" ht="18" customHeight="1" x14ac:dyDescent="0.25">
      <c r="A116" s="16"/>
      <c r="B116" s="16"/>
      <c r="C116" s="17"/>
      <c r="D116" s="18"/>
      <c r="E116" s="19"/>
      <c r="F116" s="19"/>
      <c r="G116" s="16"/>
      <c r="H116" s="20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</row>
    <row r="117" spans="1:34" ht="18" customHeight="1" x14ac:dyDescent="0.25">
      <c r="A117" s="16"/>
      <c r="B117" s="16"/>
      <c r="C117" s="17"/>
      <c r="D117" s="18"/>
      <c r="E117" s="19"/>
      <c r="F117" s="19"/>
      <c r="G117" s="16"/>
      <c r="H117" s="20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</row>
    <row r="118" spans="1:34" ht="18" customHeight="1" x14ac:dyDescent="0.25">
      <c r="A118" s="16"/>
      <c r="B118" s="16"/>
      <c r="C118" s="17"/>
      <c r="D118" s="18"/>
      <c r="E118" s="19"/>
      <c r="F118" s="19"/>
      <c r="G118" s="16"/>
      <c r="H118" s="20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</row>
    <row r="119" spans="1:34" ht="18" customHeight="1" x14ac:dyDescent="0.25">
      <c r="A119" s="16"/>
      <c r="B119" s="16"/>
      <c r="C119" s="17"/>
      <c r="D119" s="18"/>
      <c r="E119" s="19"/>
      <c r="F119" s="19"/>
      <c r="G119" s="16"/>
      <c r="H119" s="20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</row>
    <row r="120" spans="1:34" ht="18" customHeight="1" x14ac:dyDescent="0.25">
      <c r="A120" s="16"/>
      <c r="B120" s="16"/>
      <c r="C120" s="17"/>
      <c r="D120" s="18"/>
      <c r="E120" s="19"/>
      <c r="F120" s="19"/>
      <c r="G120" s="16"/>
      <c r="H120" s="20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</row>
    <row r="121" spans="1:34" ht="18" customHeight="1" x14ac:dyDescent="0.25">
      <c r="A121" s="16"/>
      <c r="B121" s="16"/>
      <c r="C121" s="17"/>
      <c r="D121" s="18"/>
      <c r="E121" s="19"/>
      <c r="F121" s="19"/>
      <c r="G121" s="16"/>
      <c r="H121" s="20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</row>
    <row r="122" spans="1:34" ht="18" customHeight="1" x14ac:dyDescent="0.25">
      <c r="A122" s="16"/>
      <c r="B122" s="16"/>
      <c r="C122" s="17"/>
      <c r="D122" s="18"/>
      <c r="E122" s="19"/>
      <c r="F122" s="19"/>
      <c r="G122" s="16"/>
      <c r="H122" s="20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</row>
    <row r="123" spans="1:34" ht="18" customHeight="1" x14ac:dyDescent="0.25">
      <c r="A123" s="16"/>
      <c r="B123" s="16"/>
      <c r="C123" s="17"/>
      <c r="D123" s="18"/>
      <c r="E123" s="19"/>
      <c r="F123" s="19"/>
      <c r="G123" s="16"/>
      <c r="H123" s="20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</row>
    <row r="124" spans="1:34" ht="18" customHeight="1" x14ac:dyDescent="0.25">
      <c r="A124" s="16"/>
      <c r="B124" s="16"/>
      <c r="C124" s="17"/>
      <c r="D124" s="18"/>
      <c r="E124" s="19"/>
      <c r="F124" s="19"/>
      <c r="G124" s="16"/>
      <c r="H124" s="20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</row>
    <row r="125" spans="1:34" ht="18" customHeight="1" x14ac:dyDescent="0.25">
      <c r="A125" s="16"/>
      <c r="B125" s="16"/>
      <c r="C125" s="17"/>
      <c r="D125" s="18"/>
      <c r="E125" s="19"/>
      <c r="F125" s="19"/>
      <c r="G125" s="16"/>
      <c r="H125" s="20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</row>
    <row r="126" spans="1:34" ht="18" customHeight="1" x14ac:dyDescent="0.25">
      <c r="A126" s="16"/>
      <c r="B126" s="16"/>
      <c r="C126" s="17"/>
      <c r="D126" s="18"/>
      <c r="E126" s="19"/>
      <c r="F126" s="19"/>
      <c r="G126" s="16"/>
      <c r="H126" s="20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</row>
    <row r="127" spans="1:34" ht="18" customHeight="1" x14ac:dyDescent="0.25">
      <c r="A127" s="16"/>
      <c r="B127" s="16"/>
      <c r="C127" s="17"/>
      <c r="D127" s="18"/>
      <c r="E127" s="19"/>
      <c r="F127" s="19"/>
      <c r="G127" s="16"/>
      <c r="H127" s="20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</row>
    <row r="128" spans="1:34" ht="18" customHeight="1" x14ac:dyDescent="0.25">
      <c r="A128" s="16"/>
      <c r="B128" s="16"/>
      <c r="C128" s="17"/>
      <c r="D128" s="18"/>
      <c r="E128" s="19"/>
      <c r="F128" s="19"/>
      <c r="G128" s="16"/>
      <c r="H128" s="20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</row>
    <row r="129" spans="1:44" ht="18" customHeight="1" x14ac:dyDescent="0.25">
      <c r="A129" s="16"/>
      <c r="B129" s="16"/>
      <c r="C129" s="17"/>
      <c r="D129" s="18"/>
      <c r="E129" s="19"/>
      <c r="F129" s="19"/>
      <c r="G129" s="16"/>
      <c r="H129" s="20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</row>
    <row r="130" spans="1:44" ht="18" customHeight="1" x14ac:dyDescent="0.25">
      <c r="A130" s="16"/>
      <c r="B130" s="16"/>
      <c r="C130" s="17"/>
      <c r="D130" s="18"/>
      <c r="E130" s="19"/>
      <c r="F130" s="19"/>
      <c r="G130" s="16"/>
      <c r="H130" s="20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</row>
    <row r="131" spans="1:44" ht="18" customHeight="1" x14ac:dyDescent="0.25">
      <c r="A131" s="16"/>
      <c r="B131" s="16"/>
      <c r="C131" s="17"/>
      <c r="D131" s="18"/>
      <c r="E131" s="19"/>
      <c r="F131" s="19"/>
      <c r="G131" s="16"/>
      <c r="H131" s="20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</row>
    <row r="136" spans="1:44" ht="21.95" customHeight="1" x14ac:dyDescent="0.25">
      <c r="A136" s="31" t="s">
        <v>64</v>
      </c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  <c r="AA136" s="28"/>
      <c r="AB136" s="28"/>
      <c r="AC136" s="28"/>
      <c r="AD136" s="28"/>
      <c r="AE136" s="28"/>
      <c r="AF136" s="28"/>
      <c r="AG136" s="28"/>
      <c r="AH136" s="28"/>
      <c r="AI136" s="28"/>
      <c r="AJ136" s="28"/>
      <c r="AK136" s="28"/>
      <c r="AL136" s="28"/>
      <c r="AM136" s="28"/>
      <c r="AN136" s="28"/>
      <c r="AO136" s="28"/>
      <c r="AP136" s="28"/>
      <c r="AQ136" s="28"/>
      <c r="AR136" s="28"/>
    </row>
    <row r="137" spans="1:44" x14ac:dyDescent="0.25">
      <c r="A137" s="21" t="s">
        <v>65</v>
      </c>
      <c r="B137" s="22">
        <v>46071</v>
      </c>
    </row>
    <row r="138" spans="1:44" x14ac:dyDescent="0.25">
      <c r="A138" s="21" t="s">
        <v>66</v>
      </c>
      <c r="B138" s="23">
        <v>30</v>
      </c>
    </row>
    <row r="139" spans="1:44" x14ac:dyDescent="0.25">
      <c r="A139" s="21" t="s">
        <v>67</v>
      </c>
      <c r="B139" s="24">
        <v>0.33333333333333331</v>
      </c>
    </row>
    <row r="140" spans="1:44" x14ac:dyDescent="0.25">
      <c r="A140" s="21" t="s">
        <v>68</v>
      </c>
      <c r="B140" s="24">
        <v>0.79166666666666663</v>
      </c>
    </row>
    <row r="142" spans="1:44" ht="24" customHeight="1" x14ac:dyDescent="0.25">
      <c r="A142" s="14" t="s">
        <v>27</v>
      </c>
      <c r="B142" s="14" t="s">
        <v>28</v>
      </c>
      <c r="C142" s="14" t="s">
        <v>29</v>
      </c>
      <c r="D142" s="14" t="s">
        <v>69</v>
      </c>
      <c r="E142" s="14" t="s">
        <v>70</v>
      </c>
      <c r="F142" s="14" t="s">
        <v>1</v>
      </c>
      <c r="G142" s="29" t="str">
        <f>TEXT($B$137,"dddd dd/mm")</f>
        <v>miércoles 18/02</v>
      </c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</row>
    <row r="143" spans="1:44" ht="18" customHeight="1" x14ac:dyDescent="0.25">
      <c r="A143" s="25"/>
      <c r="B143" s="25"/>
      <c r="C143" s="25"/>
      <c r="D143" s="25"/>
      <c r="E143" s="25"/>
      <c r="F143" s="25"/>
      <c r="G143" s="26">
        <f>TIME(HOUR($B$139),MINUTE($B$139),0)</f>
        <v>0.33333333333333331</v>
      </c>
      <c r="H143" s="26">
        <f t="shared" ref="H143:AB143" si="4">G143+($B$138/1440)</f>
        <v>0.35416666666666663</v>
      </c>
      <c r="I143" s="26">
        <f t="shared" si="4"/>
        <v>0.37499999999999994</v>
      </c>
      <c r="J143" s="26">
        <f t="shared" si="4"/>
        <v>0.39583333333333326</v>
      </c>
      <c r="K143" s="26">
        <f t="shared" si="4"/>
        <v>0.41666666666666657</v>
      </c>
      <c r="L143" s="26">
        <f t="shared" si="4"/>
        <v>0.43749999999999989</v>
      </c>
      <c r="M143" s="26">
        <f t="shared" si="4"/>
        <v>0.4583333333333332</v>
      </c>
      <c r="N143" s="26">
        <f t="shared" si="4"/>
        <v>0.47916666666666652</v>
      </c>
      <c r="O143" s="26">
        <f t="shared" si="4"/>
        <v>0.49999999999999983</v>
      </c>
      <c r="P143" s="26">
        <f t="shared" si="4"/>
        <v>0.52083333333333315</v>
      </c>
      <c r="Q143" s="26">
        <f t="shared" si="4"/>
        <v>0.54166666666666652</v>
      </c>
      <c r="R143" s="26">
        <f t="shared" si="4"/>
        <v>0.56249999999999989</v>
      </c>
      <c r="S143" s="26">
        <f t="shared" si="4"/>
        <v>0.58333333333333326</v>
      </c>
      <c r="T143" s="26">
        <f t="shared" si="4"/>
        <v>0.60416666666666663</v>
      </c>
      <c r="U143" s="26">
        <f t="shared" si="4"/>
        <v>0.625</v>
      </c>
      <c r="V143" s="26">
        <f t="shared" si="4"/>
        <v>0.64583333333333337</v>
      </c>
      <c r="W143" s="26">
        <f t="shared" si="4"/>
        <v>0.66666666666666674</v>
      </c>
      <c r="X143" s="26">
        <f t="shared" si="4"/>
        <v>0.68750000000000011</v>
      </c>
      <c r="Y143" s="26">
        <f t="shared" si="4"/>
        <v>0.70833333333333348</v>
      </c>
      <c r="Z143" s="26">
        <f t="shared" si="4"/>
        <v>0.72916666666666685</v>
      </c>
      <c r="AA143" s="26">
        <f t="shared" si="4"/>
        <v>0.75000000000000022</v>
      </c>
      <c r="AB143" s="26">
        <f t="shared" si="4"/>
        <v>0.77083333333333359</v>
      </c>
    </row>
    <row r="144" spans="1:44" ht="18" customHeight="1" x14ac:dyDescent="0.25">
      <c r="A144" s="16">
        <v>1</v>
      </c>
      <c r="B144" s="17" t="s">
        <v>71</v>
      </c>
      <c r="C144" s="18" t="s">
        <v>72</v>
      </c>
      <c r="D144" s="27">
        <v>0.35416666666666669</v>
      </c>
      <c r="E144" s="27">
        <v>0.375</v>
      </c>
      <c r="F144" s="16" t="s">
        <v>3</v>
      </c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</row>
    <row r="145" spans="1:28" ht="18" customHeight="1" x14ac:dyDescent="0.25">
      <c r="A145" s="16">
        <v>2</v>
      </c>
      <c r="B145" s="17" t="s">
        <v>73</v>
      </c>
      <c r="C145" s="18" t="s">
        <v>74</v>
      </c>
      <c r="D145" s="27">
        <v>0.375</v>
      </c>
      <c r="E145" s="27">
        <v>0.4375</v>
      </c>
      <c r="F145" s="16" t="s">
        <v>5</v>
      </c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</row>
    <row r="146" spans="1:28" ht="18" customHeight="1" x14ac:dyDescent="0.25">
      <c r="A146" s="16">
        <v>3</v>
      </c>
      <c r="B146" s="17" t="s">
        <v>75</v>
      </c>
      <c r="C146" s="18" t="s">
        <v>76</v>
      </c>
      <c r="D146" s="27">
        <v>0.4375</v>
      </c>
      <c r="E146" s="27">
        <v>0.45833333333333331</v>
      </c>
      <c r="F146" s="16" t="s">
        <v>21</v>
      </c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</row>
    <row r="147" spans="1:28" ht="18" customHeight="1" x14ac:dyDescent="0.25">
      <c r="A147" s="16">
        <v>4</v>
      </c>
      <c r="B147" s="17" t="s">
        <v>77</v>
      </c>
      <c r="C147" s="18" t="s">
        <v>59</v>
      </c>
      <c r="D147" s="27">
        <v>0.45833333333333331</v>
      </c>
      <c r="E147" s="27">
        <v>0.52083333333333337</v>
      </c>
      <c r="F147" s="16" t="s">
        <v>9</v>
      </c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</row>
    <row r="148" spans="1:28" ht="18" customHeight="1" x14ac:dyDescent="0.25">
      <c r="A148" s="16">
        <v>5</v>
      </c>
      <c r="B148" s="17" t="s">
        <v>78</v>
      </c>
      <c r="C148" s="18" t="s">
        <v>76</v>
      </c>
      <c r="D148" s="27">
        <v>0.52083333333333337</v>
      </c>
      <c r="E148" s="27">
        <v>0.5625</v>
      </c>
      <c r="F148" s="16" t="s">
        <v>21</v>
      </c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</row>
    <row r="149" spans="1:28" ht="18" customHeight="1" x14ac:dyDescent="0.25">
      <c r="A149" s="16">
        <v>6</v>
      </c>
      <c r="B149" s="17" t="s">
        <v>79</v>
      </c>
      <c r="C149" s="18" t="s">
        <v>15</v>
      </c>
      <c r="D149" s="27">
        <v>0.5625</v>
      </c>
      <c r="E149" s="27">
        <v>0.625</v>
      </c>
      <c r="F149" s="16" t="s">
        <v>15</v>
      </c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</row>
    <row r="150" spans="1:28" ht="18" customHeight="1" x14ac:dyDescent="0.25">
      <c r="A150" s="16">
        <v>7</v>
      </c>
      <c r="B150" s="17" t="s">
        <v>80</v>
      </c>
      <c r="C150" s="18" t="s">
        <v>72</v>
      </c>
      <c r="D150" s="27">
        <v>0.625</v>
      </c>
      <c r="E150" s="27">
        <v>0.64583333333333337</v>
      </c>
      <c r="F150" s="16" t="s">
        <v>19</v>
      </c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</row>
    <row r="151" spans="1:28" ht="18" customHeight="1" x14ac:dyDescent="0.25">
      <c r="A151" s="16"/>
      <c r="B151" s="17"/>
      <c r="C151" s="18"/>
      <c r="D151" s="27"/>
      <c r="E151" s="27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</row>
    <row r="152" spans="1:28" ht="18" customHeight="1" x14ac:dyDescent="0.25">
      <c r="A152" s="16"/>
      <c r="B152" s="17"/>
      <c r="C152" s="18"/>
      <c r="D152" s="27"/>
      <c r="E152" s="27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</row>
    <row r="153" spans="1:28" ht="18" customHeight="1" x14ac:dyDescent="0.25">
      <c r="A153" s="16"/>
      <c r="B153" s="17"/>
      <c r="C153" s="18"/>
      <c r="D153" s="27"/>
      <c r="E153" s="27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</row>
    <row r="154" spans="1:28" ht="18" customHeight="1" x14ac:dyDescent="0.25">
      <c r="A154" s="16"/>
      <c r="B154" s="17"/>
      <c r="C154" s="18"/>
      <c r="D154" s="27"/>
      <c r="E154" s="27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</row>
    <row r="155" spans="1:28" ht="18" customHeight="1" x14ac:dyDescent="0.25">
      <c r="A155" s="16"/>
      <c r="B155" s="17"/>
      <c r="C155" s="18"/>
      <c r="D155" s="27"/>
      <c r="E155" s="27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</row>
    <row r="156" spans="1:28" ht="18" customHeight="1" x14ac:dyDescent="0.25">
      <c r="A156" s="16"/>
      <c r="B156" s="17"/>
      <c r="C156" s="18"/>
      <c r="D156" s="27"/>
      <c r="E156" s="27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</row>
    <row r="157" spans="1:28" ht="18" customHeight="1" x14ac:dyDescent="0.25">
      <c r="A157" s="16"/>
      <c r="B157" s="17"/>
      <c r="C157" s="18"/>
      <c r="D157" s="27"/>
      <c r="E157" s="27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</row>
    <row r="158" spans="1:28" ht="18" customHeight="1" x14ac:dyDescent="0.25">
      <c r="A158" s="16"/>
      <c r="B158" s="17"/>
      <c r="C158" s="18"/>
      <c r="D158" s="27"/>
      <c r="E158" s="27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</row>
    <row r="159" spans="1:28" ht="18" customHeight="1" x14ac:dyDescent="0.25">
      <c r="A159" s="16"/>
      <c r="B159" s="17"/>
      <c r="C159" s="18"/>
      <c r="D159" s="27"/>
      <c r="E159" s="27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</row>
    <row r="160" spans="1:28" ht="18" customHeight="1" x14ac:dyDescent="0.25">
      <c r="A160" s="16"/>
      <c r="B160" s="17"/>
      <c r="C160" s="18"/>
      <c r="D160" s="27"/>
      <c r="E160" s="27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</row>
    <row r="161" spans="1:28" ht="18" customHeight="1" x14ac:dyDescent="0.25">
      <c r="A161" s="16"/>
      <c r="B161" s="17"/>
      <c r="C161" s="18"/>
      <c r="D161" s="27"/>
      <c r="E161" s="27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</row>
    <row r="162" spans="1:28" ht="18" customHeight="1" x14ac:dyDescent="0.25">
      <c r="A162" s="16"/>
      <c r="B162" s="17"/>
      <c r="C162" s="18"/>
      <c r="D162" s="27"/>
      <c r="E162" s="27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</row>
    <row r="163" spans="1:28" ht="18" customHeight="1" x14ac:dyDescent="0.25">
      <c r="A163" s="16"/>
      <c r="B163" s="17"/>
      <c r="C163" s="18"/>
      <c r="D163" s="27"/>
      <c r="E163" s="27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</row>
    <row r="164" spans="1:28" ht="18" customHeight="1" x14ac:dyDescent="0.25">
      <c r="A164" s="16"/>
      <c r="B164" s="17"/>
      <c r="C164" s="18"/>
      <c r="D164" s="27"/>
      <c r="E164" s="27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</row>
    <row r="165" spans="1:28" ht="18" customHeight="1" x14ac:dyDescent="0.25">
      <c r="A165" s="16"/>
      <c r="B165" s="17"/>
      <c r="C165" s="18"/>
      <c r="D165" s="27"/>
      <c r="E165" s="27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</row>
    <row r="166" spans="1:28" ht="18" customHeight="1" x14ac:dyDescent="0.25">
      <c r="A166" s="16"/>
      <c r="B166" s="17"/>
      <c r="C166" s="18"/>
      <c r="D166" s="27"/>
      <c r="E166" s="27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</row>
    <row r="167" spans="1:28" ht="18" customHeight="1" x14ac:dyDescent="0.25">
      <c r="A167" s="16"/>
      <c r="B167" s="17"/>
      <c r="C167" s="18"/>
      <c r="D167" s="27"/>
      <c r="E167" s="27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</row>
    <row r="168" spans="1:28" ht="18" customHeight="1" x14ac:dyDescent="0.25">
      <c r="A168" s="16"/>
      <c r="B168" s="17"/>
      <c r="C168" s="18"/>
      <c r="D168" s="27"/>
      <c r="E168" s="27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</row>
    <row r="169" spans="1:28" ht="18" customHeight="1" x14ac:dyDescent="0.25">
      <c r="A169" s="16"/>
      <c r="B169" s="17"/>
      <c r="C169" s="18"/>
      <c r="D169" s="27"/>
      <c r="E169" s="27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</row>
    <row r="170" spans="1:28" ht="18" customHeight="1" x14ac:dyDescent="0.25">
      <c r="A170" s="16"/>
      <c r="B170" s="17"/>
      <c r="C170" s="18"/>
      <c r="D170" s="27"/>
      <c r="E170" s="27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</row>
    <row r="171" spans="1:28" ht="18" customHeight="1" x14ac:dyDescent="0.25">
      <c r="A171" s="16"/>
      <c r="B171" s="17"/>
      <c r="C171" s="18"/>
      <c r="D171" s="27"/>
      <c r="E171" s="27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</row>
    <row r="172" spans="1:28" ht="18" customHeight="1" x14ac:dyDescent="0.25">
      <c r="A172" s="16"/>
      <c r="B172" s="17"/>
      <c r="C172" s="18"/>
      <c r="D172" s="27"/>
      <c r="E172" s="27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</row>
    <row r="173" spans="1:28" ht="18" customHeight="1" x14ac:dyDescent="0.25">
      <c r="A173" s="16"/>
      <c r="B173" s="17"/>
      <c r="C173" s="18"/>
      <c r="D173" s="27"/>
      <c r="E173" s="27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</row>
    <row r="174" spans="1:28" ht="18" customHeight="1" x14ac:dyDescent="0.25">
      <c r="A174" s="16"/>
      <c r="B174" s="17"/>
      <c r="C174" s="18"/>
      <c r="D174" s="27"/>
      <c r="E174" s="27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</row>
    <row r="175" spans="1:28" ht="18" customHeight="1" x14ac:dyDescent="0.25">
      <c r="A175" s="16"/>
      <c r="B175" s="17"/>
      <c r="C175" s="18"/>
      <c r="D175" s="27"/>
      <c r="E175" s="27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</row>
    <row r="176" spans="1:28" ht="18" customHeight="1" x14ac:dyDescent="0.25">
      <c r="A176" s="16"/>
      <c r="B176" s="17"/>
      <c r="C176" s="18"/>
      <c r="D176" s="27"/>
      <c r="E176" s="27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</row>
    <row r="177" spans="1:28" ht="18" customHeight="1" x14ac:dyDescent="0.25">
      <c r="A177" s="16"/>
      <c r="B177" s="17"/>
      <c r="C177" s="18"/>
      <c r="D177" s="27"/>
      <c r="E177" s="27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</row>
    <row r="178" spans="1:28" ht="18" customHeight="1" x14ac:dyDescent="0.25">
      <c r="A178" s="16"/>
      <c r="B178" s="17"/>
      <c r="C178" s="18"/>
      <c r="D178" s="27"/>
      <c r="E178" s="27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</row>
    <row r="179" spans="1:28" ht="18" customHeight="1" x14ac:dyDescent="0.25">
      <c r="A179" s="16"/>
      <c r="B179" s="17"/>
      <c r="C179" s="18"/>
      <c r="D179" s="27"/>
      <c r="E179" s="27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</row>
    <row r="180" spans="1:28" ht="18" customHeight="1" x14ac:dyDescent="0.25">
      <c r="A180" s="16"/>
      <c r="B180" s="17"/>
      <c r="C180" s="18"/>
      <c r="D180" s="27"/>
      <c r="E180" s="27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</row>
    <row r="181" spans="1:28" ht="18" customHeight="1" x14ac:dyDescent="0.25">
      <c r="A181" s="16"/>
      <c r="B181" s="17"/>
      <c r="C181" s="18"/>
      <c r="D181" s="27"/>
      <c r="E181" s="27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</row>
    <row r="182" spans="1:28" ht="18" customHeight="1" x14ac:dyDescent="0.25">
      <c r="A182" s="16"/>
      <c r="B182" s="17"/>
      <c r="C182" s="18"/>
      <c r="D182" s="27"/>
      <c r="E182" s="27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</row>
    <row r="183" spans="1:28" ht="18" customHeight="1" x14ac:dyDescent="0.25">
      <c r="A183" s="16"/>
      <c r="B183" s="17"/>
      <c r="C183" s="18"/>
      <c r="D183" s="27"/>
      <c r="E183" s="27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</row>
  </sheetData>
  <mergeCells count="5">
    <mergeCell ref="A2:AR2"/>
    <mergeCell ref="G142:AB142"/>
    <mergeCell ref="A1:AR1"/>
    <mergeCell ref="A9:AR9"/>
    <mergeCell ref="A136:AR136"/>
  </mergeCells>
  <conditionalFormatting sqref="A12:J131">
    <cfRule type="expression" dxfId="18" priority="11">
      <formula>$B12="Fase"</formula>
    </cfRule>
    <cfRule type="expression" dxfId="17" priority="12">
      <formula>$B12="Hito"</formula>
    </cfRule>
    <cfRule type="expression" dxfId="16" priority="13">
      <formula>AND($B12="Tarea",$J12="Atrasado")</formula>
    </cfRule>
  </conditionalFormatting>
  <conditionalFormatting sqref="G144:AB183">
    <cfRule type="expression" dxfId="15" priority="14">
      <formula>AND($F144="EST",$D144&lt;&gt;"",$E144&lt;&gt;"",G$143&gt;=$D144,G$143&lt;$E144)</formula>
    </cfRule>
    <cfRule type="expression" dxfId="14" priority="15">
      <formula>AND($F144="DIS",$D144&lt;&gt;"",$E144&lt;&gt;"",G$143&gt;=$D144,G$143&lt;$E144)</formula>
    </cfRule>
    <cfRule type="expression" dxfId="13" priority="16">
      <formula>AND($F144="DEV",$D144&lt;&gt;"",$E144&lt;&gt;"",G$143&gt;=$D144,G$143&lt;$E144)</formula>
    </cfRule>
    <cfRule type="expression" dxfId="12" priority="17">
      <formula>AND($F144="QA",$D144&lt;&gt;"",$E144&lt;&gt;"",G$143&gt;=$D144,G$143&lt;$E144)</formula>
    </cfRule>
    <cfRule type="expression" dxfId="11" priority="18">
      <formula>AND($F144="LAN",$D144&lt;&gt;"",$E144&lt;&gt;"",G$143&gt;=$D144,G$143&lt;$E144)</formula>
    </cfRule>
    <cfRule type="expression" dxfId="10" priority="19">
      <formula>AND($F144="SOP",$D144&lt;&gt;"",$E144&lt;&gt;"",G$143&gt;=$D144,G$143&lt;$E144)</formula>
    </cfRule>
  </conditionalFormatting>
  <conditionalFormatting sqref="K11:AH11">
    <cfRule type="expression" dxfId="9" priority="9">
      <formula>AND(YEAR(K11)=YEAR(TODAY()),MONTH(K11)=MONTH(TODAY()))</formula>
    </cfRule>
  </conditionalFormatting>
  <conditionalFormatting sqref="K12:AH131">
    <cfRule type="expression" dxfId="8" priority="1">
      <formula>$B12="Fase"</formula>
    </cfRule>
    <cfRule type="expression" dxfId="7" priority="2">
      <formula>AND($B12="Hito",$E12&lt;&gt;"",K$11&lt;=$E12,EOMONTH(K$11,0)&gt;=$E12)</formula>
    </cfRule>
    <cfRule type="expression" dxfId="6" priority="3">
      <formula>AND($B12="Tarea",$E12&lt;&gt;"",$F12&lt;&gt;"",$F12&gt;=K$11,$E12&lt;=EOMONTH(K$11,0),$G12="EST")</formula>
    </cfRule>
    <cfRule type="expression" dxfId="5" priority="4">
      <formula>AND($B12="Tarea",$E12&lt;&gt;"",$F12&lt;&gt;"",$F12&gt;=K$11,$E12&lt;=EOMONTH(K$11,0),$G12="DIS")</formula>
    </cfRule>
    <cfRule type="expression" dxfId="4" priority="5">
      <formula>AND($B12="Tarea",$E12&lt;&gt;"",$F12&lt;&gt;"",$F12&gt;=K$11,$E12&lt;=EOMONTH(K$11,0),$G12="DEV")</formula>
    </cfRule>
    <cfRule type="expression" dxfId="3" priority="6">
      <formula>AND($B12="Tarea",$E12&lt;&gt;"",$F12&lt;&gt;"",$F12&gt;=K$11,$E12&lt;=EOMONTH(K$11,0),$G12="QA")</formula>
    </cfRule>
    <cfRule type="expression" dxfId="2" priority="7">
      <formula>AND($B12="Tarea",$E12&lt;&gt;"",$F12&lt;&gt;"",$F12&gt;=K$11,$E12&lt;=EOMONTH(K$11,0),$G12="LAN")</formula>
    </cfRule>
    <cfRule type="expression" dxfId="1" priority="8">
      <formula>AND($B12="Tarea",$E12&lt;&gt;"",$F12&lt;&gt;"",$F12&gt;=K$11,$E12&lt;=EOMONTH(K$11,0),$G12="SOP")</formula>
    </cfRule>
    <cfRule type="expression" dxfId="0" priority="10">
      <formula>AND(YEAR(K$11)=YEAR(TODAY()),MONTH(K$11)=MONTH(TODAY()))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Cronograma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2026-01-20T15:04:52Z</dcterms:modified>
</cp:coreProperties>
</file>