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asistencia\"/>
    </mc:Choice>
  </mc:AlternateContent>
  <xr:revisionPtr revIDLastSave="0" documentId="8_{EFD3B4BC-AABE-4A60-9104-B65538F8125D}" xr6:coauthVersionLast="47" xr6:coauthVersionMax="47" xr10:uidLastSave="{00000000-0000-0000-0000-000000000000}"/>
  <bookViews>
    <workbookView xWindow="2655" yWindow="1680" windowWidth="24555" windowHeight="11895" xr2:uid="{00000000-000D-0000-FFFF-FFFF00000000}"/>
  </bookViews>
  <sheets>
    <sheet name="Calificaciones" sheetId="1" r:id="rId1"/>
    <sheet name="Resumen" sheetId="2" r:id="rId2"/>
    <sheet name="Listas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2" l="1"/>
  <c r="B20" i="2"/>
  <c r="A20" i="2"/>
  <c r="H19" i="2"/>
  <c r="E19" i="2"/>
  <c r="D19" i="2"/>
  <c r="C19" i="2"/>
  <c r="B19" i="2"/>
  <c r="A19" i="2"/>
  <c r="H18" i="2"/>
  <c r="E18" i="2"/>
  <c r="C18" i="2"/>
  <c r="B18" i="2"/>
  <c r="A18" i="2"/>
  <c r="H17" i="2"/>
  <c r="B17" i="2"/>
  <c r="A17" i="2"/>
  <c r="H16" i="2"/>
  <c r="D16" i="2"/>
  <c r="B16" i="2"/>
  <c r="A16" i="2"/>
  <c r="H15" i="2"/>
  <c r="E15" i="2"/>
  <c r="D15" i="2"/>
  <c r="C15" i="2"/>
  <c r="B15" i="2"/>
  <c r="A15" i="2"/>
  <c r="H14" i="2"/>
  <c r="E14" i="2"/>
  <c r="D14" i="2"/>
  <c r="C14" i="2"/>
  <c r="B14" i="2"/>
  <c r="A14" i="2"/>
  <c r="H13" i="2"/>
  <c r="E13" i="2"/>
  <c r="B13" i="2"/>
  <c r="A13" i="2"/>
  <c r="H12" i="2"/>
  <c r="B12" i="2"/>
  <c r="A12" i="2"/>
  <c r="H11" i="2"/>
  <c r="E11" i="2"/>
  <c r="D11" i="2"/>
  <c r="C11" i="2"/>
  <c r="B11" i="2"/>
  <c r="A11" i="2"/>
  <c r="E6" i="2"/>
  <c r="AC20" i="1"/>
  <c r="W20" i="1"/>
  <c r="V20" i="1"/>
  <c r="U20" i="1"/>
  <c r="T20" i="1"/>
  <c r="S20" i="1"/>
  <c r="O20" i="1"/>
  <c r="N20" i="1"/>
  <c r="M20" i="1"/>
  <c r="L20" i="1"/>
  <c r="K20" i="1"/>
  <c r="G20" i="1"/>
  <c r="F20" i="1"/>
  <c r="E20" i="1"/>
  <c r="D20" i="1"/>
  <c r="C20" i="1"/>
  <c r="Z18" i="1"/>
  <c r="E20" i="2" s="1"/>
  <c r="R18" i="1"/>
  <c r="D20" i="2" s="1"/>
  <c r="J18" i="1"/>
  <c r="AA18" i="1" s="1"/>
  <c r="AA17" i="1"/>
  <c r="AB17" i="1" s="1"/>
  <c r="G19" i="2" s="1"/>
  <c r="Z17" i="1"/>
  <c r="R17" i="1"/>
  <c r="J17" i="1"/>
  <c r="Z16" i="1"/>
  <c r="R16" i="1"/>
  <c r="D18" i="2" s="1"/>
  <c r="J16" i="1"/>
  <c r="Z15" i="1"/>
  <c r="E17" i="2" s="1"/>
  <c r="R15" i="1"/>
  <c r="D17" i="2" s="1"/>
  <c r="J15" i="1"/>
  <c r="C17" i="2" s="1"/>
  <c r="Z14" i="1"/>
  <c r="E16" i="2" s="1"/>
  <c r="R14" i="1"/>
  <c r="J14" i="1"/>
  <c r="C16" i="2" s="1"/>
  <c r="AA13" i="1"/>
  <c r="AB13" i="1" s="1"/>
  <c r="G15" i="2" s="1"/>
  <c r="Z13" i="1"/>
  <c r="R13" i="1"/>
  <c r="J13" i="1"/>
  <c r="AA12" i="1"/>
  <c r="AB12" i="1" s="1"/>
  <c r="G14" i="2" s="1"/>
  <c r="Z12" i="1"/>
  <c r="R12" i="1"/>
  <c r="J12" i="1"/>
  <c r="Z11" i="1"/>
  <c r="R11" i="1"/>
  <c r="D13" i="2" s="1"/>
  <c r="J11" i="1"/>
  <c r="C13" i="2" s="1"/>
  <c r="Z10" i="1"/>
  <c r="Z20" i="1" s="1"/>
  <c r="R10" i="1"/>
  <c r="D12" i="2" s="1"/>
  <c r="J10" i="1"/>
  <c r="B3" i="2" s="1"/>
  <c r="H4" i="2" s="1"/>
  <c r="AA9" i="1"/>
  <c r="Z9" i="1"/>
  <c r="B5" i="2" s="1"/>
  <c r="H6" i="2" s="1"/>
  <c r="R9" i="1"/>
  <c r="R20" i="1" s="1"/>
  <c r="J9" i="1"/>
  <c r="J20" i="1" s="1"/>
  <c r="AB18" i="1" l="1"/>
  <c r="G20" i="2" s="1"/>
  <c r="F20" i="2"/>
  <c r="AA14" i="1"/>
  <c r="B4" i="2"/>
  <c r="H5" i="2" s="1"/>
  <c r="F14" i="2"/>
  <c r="F19" i="2"/>
  <c r="AA11" i="1"/>
  <c r="AA15" i="1"/>
  <c r="C12" i="2"/>
  <c r="E12" i="2"/>
  <c r="F15" i="2"/>
  <c r="E5" i="2"/>
  <c r="C20" i="2"/>
  <c r="AB9" i="1"/>
  <c r="G11" i="2" s="1"/>
  <c r="AA10" i="1"/>
  <c r="AA20" i="1" s="1"/>
  <c r="F11" i="2"/>
  <c r="AA16" i="1"/>
  <c r="F17" i="2" l="1"/>
  <c r="AB15" i="1"/>
  <c r="G17" i="2" s="1"/>
  <c r="AB10" i="1"/>
  <c r="G12" i="2" s="1"/>
  <c r="F12" i="2"/>
  <c r="B7" i="2"/>
  <c r="B6" i="2"/>
  <c r="H7" i="2" s="1"/>
  <c r="F13" i="2"/>
  <c r="AB11" i="1"/>
  <c r="G13" i="2" s="1"/>
  <c r="E3" i="2"/>
  <c r="E4" i="2" s="1"/>
  <c r="AB14" i="1"/>
  <c r="G16" i="2" s="1"/>
  <c r="F16" i="2"/>
  <c r="F18" i="2"/>
  <c r="AB16" i="1"/>
  <c r="G18" i="2" s="1"/>
</calcChain>
</file>

<file path=xl/sharedStrings.xml><?xml version="1.0" encoding="utf-8"?>
<sst xmlns="http://schemas.openxmlformats.org/spreadsheetml/2006/main" count="157" uniqueCount="73">
  <si>
    <t>Escuela</t>
  </si>
  <si>
    <t>Primaria Ejemplo Benito Juárez</t>
  </si>
  <si>
    <t>Grupo</t>
  </si>
  <si>
    <t>5° B</t>
  </si>
  <si>
    <t>Docente</t>
  </si>
  <si>
    <t>María López</t>
  </si>
  <si>
    <t>Ciclo escolar</t>
  </si>
  <si>
    <t>2025-2026</t>
  </si>
  <si>
    <t>Escala de calificación</t>
  </si>
  <si>
    <t>0 a 10</t>
  </si>
  <si>
    <t>Aprobación</t>
  </si>
  <si>
    <t>&gt;= 6.0</t>
  </si>
  <si>
    <t>Fecha de captura</t>
  </si>
  <si>
    <t>2026-01-14</t>
  </si>
  <si>
    <t>Notas</t>
  </si>
  <si>
    <t>Celdas numéricas: calificaciones. Conducta: lista desplegable. Asistencia: porcentaje.</t>
  </si>
  <si>
    <t>Lista del grupo</t>
  </si>
  <si>
    <t>1er periodo</t>
  </si>
  <si>
    <t>2º periodo</t>
  </si>
  <si>
    <t>3er periodo</t>
  </si>
  <si>
    <t>Cierre del ciclo</t>
  </si>
  <si>
    <t>No.</t>
  </si>
  <si>
    <t>Alumno(a)</t>
  </si>
  <si>
    <t>Formación académica</t>
  </si>
  <si>
    <t>Desarrollo personal y social</t>
  </si>
  <si>
    <t>Promedio
periodo</t>
  </si>
  <si>
    <t>Promedio
anual</t>
  </si>
  <si>
    <t>Observación</t>
  </si>
  <si>
    <t>Asistencia</t>
  </si>
  <si>
    <t>Español</t>
  </si>
  <si>
    <t>Matemáticas</t>
  </si>
  <si>
    <t>Inglés</t>
  </si>
  <si>
    <t>Ciencias</t>
  </si>
  <si>
    <t>Historia</t>
  </si>
  <si>
    <t>Convivencia</t>
  </si>
  <si>
    <t>Responsabilidad</t>
  </si>
  <si>
    <t>Ana Martínez</t>
  </si>
  <si>
    <t>Excelente</t>
  </si>
  <si>
    <t>Adecuado</t>
  </si>
  <si>
    <t>Bruno Sánchez</t>
  </si>
  <si>
    <t>Carla Hernández</t>
  </si>
  <si>
    <t>Diego Ramírez</t>
  </si>
  <si>
    <t>En proceso</t>
  </si>
  <si>
    <t>Elena Torres</t>
  </si>
  <si>
    <t>Fernando Díaz</t>
  </si>
  <si>
    <t>Gabriela Ruiz</t>
  </si>
  <si>
    <t>Hugo Castillo</t>
  </si>
  <si>
    <t>Isabella Gómez</t>
  </si>
  <si>
    <t>Javier Navarro</t>
  </si>
  <si>
    <t/>
  </si>
  <si>
    <t>Promedio del grupo</t>
  </si>
  <si>
    <t>Resumen automático — Ejemplo</t>
  </si>
  <si>
    <t>Promedio 1er periodo</t>
  </si>
  <si>
    <t>Mejor promedio</t>
  </si>
  <si>
    <t>Promedios del grupo</t>
  </si>
  <si>
    <t>Promedio 2º periodo</t>
  </si>
  <si>
    <t>Mejor alumno(a)</t>
  </si>
  <si>
    <t>1er</t>
  </si>
  <si>
    <t>Promedio 3er periodo</t>
  </si>
  <si>
    <t>Requieren apoyo</t>
  </si>
  <si>
    <t>2º</t>
  </si>
  <si>
    <t>Promedio anual (grupo)</t>
  </si>
  <si>
    <t>Asistencia promedio</t>
  </si>
  <si>
    <t>3er</t>
  </si>
  <si>
    <t>Aprobados (%)</t>
  </si>
  <si>
    <t>Anual</t>
  </si>
  <si>
    <t>Edita las calificaciones en la hoja 'Calificaciones'. Este resumen se actualiza con fórmulas.</t>
  </si>
  <si>
    <t>Prom. P1</t>
  </si>
  <si>
    <t>Prom. P2</t>
  </si>
  <si>
    <t>Prom. P3</t>
  </si>
  <si>
    <t>Prom. anual</t>
  </si>
  <si>
    <t>Conducta</t>
  </si>
  <si>
    <t>Registro de calificaciones 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</si>
</sst>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1F4E79"/>
      <name val="Calibri"/>
    </font>
    <font>
      <b/>
      <sz val="12"/>
      <color rgb="FFFFFFFF"/>
      <name val="Calibri"/>
    </font>
    <font>
      <sz val="11"/>
      <name val="Calibri"/>
    </font>
    <font>
      <i/>
      <sz val="11"/>
      <color rgb="FF4F4F4F"/>
      <name val="Calibri"/>
    </font>
    <font>
      <b/>
      <sz val="10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9F2FF"/>
      </patternFill>
    </fill>
    <fill>
      <patternFill patternType="solid">
        <fgColor rgb="FFEEF1F5"/>
      </patternFill>
    </fill>
    <fill>
      <patternFill patternType="solid">
        <fgColor rgb="FFF5F7FA"/>
      </patternFill>
    </fill>
  </fills>
  <borders count="17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7A7A7A"/>
      </left>
      <right style="thin">
        <color rgb="FF7A7A7A"/>
      </right>
      <top style="thin">
        <color rgb="FF7A7A7A"/>
      </top>
      <bottom style="thin">
        <color rgb="FF7A7A7A"/>
      </bottom>
      <diagonal/>
    </border>
    <border>
      <left/>
      <right style="thin">
        <color rgb="FF7A7A7A"/>
      </right>
      <top style="thin">
        <color rgb="FF7A7A7A"/>
      </top>
      <bottom style="thin">
        <color rgb="FF7A7A7A"/>
      </bottom>
      <diagonal/>
    </border>
    <border>
      <left/>
      <right/>
      <top style="thin">
        <color rgb="FF7A7A7A"/>
      </top>
      <bottom style="thin">
        <color rgb="FF7A7A7A"/>
      </bottom>
      <diagonal/>
    </border>
    <border>
      <left style="medium">
        <color rgb="FF121528"/>
      </left>
      <right style="thin">
        <color rgb="FF7A7A7A"/>
      </right>
      <top style="thin">
        <color rgb="FF7A7A7A"/>
      </top>
      <bottom style="thin">
        <color rgb="FF7A7A7A"/>
      </bottom>
      <diagonal/>
    </border>
    <border>
      <left style="thin">
        <color rgb="FF7A7A7A"/>
      </left>
      <right style="medium">
        <color rgb="FF121528"/>
      </right>
      <top style="thin">
        <color rgb="FF7A7A7A"/>
      </top>
      <bottom style="thin">
        <color rgb="FF7A7A7A"/>
      </bottom>
      <diagonal/>
    </border>
    <border>
      <left style="medium">
        <color rgb="FF121528"/>
      </left>
      <right/>
      <top/>
      <bottom/>
      <diagonal/>
    </border>
    <border>
      <left/>
      <right style="medium">
        <color rgb="FF121528"/>
      </right>
      <top/>
      <bottom/>
      <diagonal/>
    </border>
    <border>
      <left style="thin">
        <color rgb="FF7A7A7A"/>
      </left>
      <right style="thin">
        <color rgb="FF7A7A7A"/>
      </right>
      <top style="thin">
        <color rgb="FF7A7A7A"/>
      </top>
      <bottom style="medium">
        <color rgb="FF121528"/>
      </bottom>
      <diagonal/>
    </border>
    <border>
      <left style="thin">
        <color rgb="FF7A7A7A"/>
      </left>
      <right style="medium">
        <color rgb="FF121528"/>
      </right>
      <top style="thin">
        <color rgb="FF7A7A7A"/>
      </top>
      <bottom style="medium">
        <color rgb="FF121528"/>
      </bottom>
      <diagonal/>
    </border>
    <border>
      <left style="medium">
        <color rgb="FF121528"/>
      </left>
      <right style="thin">
        <color rgb="FF7A7A7A"/>
      </right>
      <top style="thin">
        <color rgb="FF7A7A7A"/>
      </top>
      <bottom style="medium">
        <color rgb="FF121528"/>
      </bottom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7A7A7A"/>
      </left>
      <right style="thin">
        <color rgb="FF7A7A7A"/>
      </right>
      <top/>
      <bottom style="thin">
        <color rgb="FF7A7A7A"/>
      </bottom>
      <diagonal/>
    </border>
    <border>
      <left style="thin">
        <color rgb="FF7A7A7A"/>
      </left>
      <right style="medium">
        <color rgb="FF121528"/>
      </right>
      <top/>
      <bottom style="thin">
        <color rgb="FF7A7A7A"/>
      </bottom>
      <diagonal/>
    </border>
    <border>
      <left style="medium">
        <color rgb="FF121528"/>
      </left>
      <right style="thin">
        <color rgb="FF7A7A7A"/>
      </right>
      <top/>
      <bottom style="thin">
        <color rgb="FF7A7A7A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164" fontId="4" fillId="3" borderId="5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4" fillId="3" borderId="6" xfId="0" applyNumberFormat="1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left" vertical="center" wrapText="1"/>
    </xf>
    <xf numFmtId="164" fontId="1" fillId="5" borderId="6" xfId="0" applyNumberFormat="1" applyFont="1" applyFill="1" applyBorder="1" applyAlignment="1">
      <alignment horizontal="center" vertical="center" wrapText="1"/>
    </xf>
    <xf numFmtId="164" fontId="1" fillId="5" borderId="5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7" xfId="0" applyBorder="1"/>
    <xf numFmtId="0" fontId="0" fillId="4" borderId="9" xfId="0" applyFill="1" applyBorder="1"/>
    <xf numFmtId="0" fontId="1" fillId="0" borderId="10" xfId="0" applyFont="1" applyBorder="1" applyAlignment="1">
      <alignment horizontal="left" vertical="center" wrapText="1"/>
    </xf>
    <xf numFmtId="164" fontId="1" fillId="4" borderId="11" xfId="0" applyNumberFormat="1" applyFont="1" applyFill="1" applyBorder="1" applyAlignment="1">
      <alignment horizontal="center" vertical="center" wrapText="1"/>
    </xf>
    <xf numFmtId="164" fontId="1" fillId="4" borderId="9" xfId="0" applyNumberFormat="1" applyFont="1" applyFill="1" applyBorder="1" applyAlignment="1">
      <alignment horizontal="center" vertical="center" wrapText="1"/>
    </xf>
    <xf numFmtId="164" fontId="1" fillId="4" borderId="10" xfId="0" applyNumberFormat="1" applyFont="1" applyFill="1" applyBorder="1" applyAlignment="1">
      <alignment horizontal="center" vertical="center" wrapText="1"/>
    </xf>
    <xf numFmtId="9" fontId="1" fillId="4" borderId="10" xfId="0" applyNumberFormat="1" applyFont="1" applyFill="1" applyBorder="1" applyAlignment="1">
      <alignment horizontal="center" vertical="center" wrapText="1"/>
    </xf>
    <xf numFmtId="164" fontId="0" fillId="4" borderId="2" xfId="0" applyNumberFormat="1" applyFill="1" applyBorder="1" applyAlignment="1">
      <alignment horizontal="center" vertical="center" wrapText="1"/>
    </xf>
    <xf numFmtId="0" fontId="1" fillId="0" borderId="0" xfId="0" applyFont="1"/>
    <xf numFmtId="164" fontId="0" fillId="0" borderId="0" xfId="0" applyNumberFormat="1"/>
    <xf numFmtId="9" fontId="0" fillId="4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4" fontId="0" fillId="0" borderId="2" xfId="0" applyNumberFormat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 wrapText="1"/>
    </xf>
    <xf numFmtId="164" fontId="0" fillId="5" borderId="2" xfId="0" applyNumberFormat="1" applyFill="1" applyBorder="1" applyAlignment="1">
      <alignment horizontal="center" vertical="center" wrapText="1"/>
    </xf>
    <xf numFmtId="9" fontId="0" fillId="5" borderId="2" xfId="0" applyNumberForma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shrinkToFit="1"/>
    </xf>
    <xf numFmtId="0" fontId="4" fillId="3" borderId="2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5" fillId="2" borderId="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3" fillId="2" borderId="2" xfId="0" applyFont="1" applyFill="1" applyBorder="1" applyAlignment="1">
      <alignment horizontal="center" vertical="center" wrapText="1"/>
    </xf>
    <xf numFmtId="0" fontId="0" fillId="0" borderId="14" xfId="0" applyBorder="1"/>
    <xf numFmtId="0" fontId="3" fillId="2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16" xfId="0" applyBorder="1"/>
    <xf numFmtId="0" fontId="7" fillId="0" borderId="0" xfId="0" applyFont="1" applyAlignment="1">
      <alignment horizontal="left" vertical="center" wrapText="1"/>
    </xf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8" fillId="2" borderId="2" xfId="0" applyFont="1" applyFill="1" applyBorder="1" applyAlignment="1">
      <alignment horizontal="left" vertical="center" shrinkToFit="1"/>
    </xf>
  </cellXfs>
  <cellStyles count="1">
    <cellStyle name="Normal" xfId="0" builtinId="0"/>
  </cellStyles>
  <dxfs count="13">
    <dxf>
      <fill>
        <patternFill>
          <bgColor rgb="FFE6F4EA"/>
        </patternFill>
      </fill>
    </dxf>
    <dxf>
      <fill>
        <patternFill>
          <bgColor rgb="FFFFF4CC"/>
        </patternFill>
      </fill>
    </dxf>
    <dxf>
      <fill>
        <patternFill>
          <bgColor rgb="FFE6F4EA"/>
        </patternFill>
      </fill>
    </dxf>
    <dxf>
      <fill>
        <patternFill>
          <bgColor rgb="FFFDE2E2"/>
        </patternFill>
      </fill>
    </dxf>
    <dxf>
      <fill>
        <patternFill>
          <bgColor rgb="FFFFE5D0"/>
        </patternFill>
      </fill>
    </dxf>
    <dxf>
      <fill>
        <patternFill>
          <bgColor rgb="FFE6F4EA"/>
        </patternFill>
      </fill>
    </dxf>
    <dxf>
      <fill>
        <patternFill>
          <bgColor rgb="FFFDE2E2"/>
        </patternFill>
      </fill>
    </dxf>
    <dxf>
      <fill>
        <patternFill>
          <bgColor rgb="FFFFE5D0"/>
        </patternFill>
      </fill>
    </dxf>
    <dxf>
      <fill>
        <patternFill>
          <bgColor rgb="FFE6F4EA"/>
        </patternFill>
      </fill>
    </dxf>
    <dxf>
      <fill>
        <patternFill>
          <bgColor rgb="FFFDE2E2"/>
        </patternFill>
      </fill>
    </dxf>
    <dxf>
      <fill>
        <patternFill>
          <bgColor rgb="FFFFE5D0"/>
        </patternFill>
      </fill>
    </dxf>
    <dxf>
      <fill>
        <patternFill>
          <bgColor rgb="FFE6F4EA"/>
        </patternFill>
      </fill>
    </dxf>
    <dxf>
      <fill>
        <patternFill>
          <bgColor rgb="FFFD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Promedio del grupo por periodo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anchor="ctr" anchorCtr="1"/>
              <a:lstStyle/>
              <a:p>
                <a:pPr>
                  <a:defRPr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Resumen!$G$4:$G$7</c:f>
              <c:strCache>
                <c:ptCount val="4"/>
                <c:pt idx="0">
                  <c:v>1er</c:v>
                </c:pt>
                <c:pt idx="1">
                  <c:v>2º</c:v>
                </c:pt>
                <c:pt idx="2">
                  <c:v>3er</c:v>
                </c:pt>
                <c:pt idx="3">
                  <c:v>Anual</c:v>
                </c:pt>
              </c:strCache>
            </c:strRef>
          </c:cat>
          <c:val>
            <c:numRef>
              <c:f>Resumen!$H$4:$H$7</c:f>
              <c:numCache>
                <c:formatCode>0.0</c:formatCode>
                <c:ptCount val="4"/>
                <c:pt idx="0">
                  <c:v>7.4</c:v>
                </c:pt>
                <c:pt idx="1">
                  <c:v>7.5</c:v>
                </c:pt>
                <c:pt idx="2">
                  <c:v>7.8</c:v>
                </c:pt>
                <c:pt idx="3">
                  <c:v>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FD-4F00-878A-829AF0CF61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76199</xdr:colOff>
      <xdr:row>20</xdr:row>
      <xdr:rowOff>133350</xdr:rowOff>
    </xdr:from>
    <xdr:to>
      <xdr:col>6</xdr:col>
      <xdr:colOff>1095374</xdr:colOff>
      <xdr:row>31</xdr:row>
      <xdr:rowOff>171450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0"/>
  <sheetViews>
    <sheetView showGridLines="0" tabSelected="1" zoomScale="90" zoomScaleNormal="90" workbookViewId="0">
      <selection activeCell="C8" sqref="C8"/>
    </sheetView>
  </sheetViews>
  <sheetFormatPr baseColWidth="10" defaultColWidth="9.140625" defaultRowHeight="15" x14ac:dyDescent="0.25"/>
  <cols>
    <col min="1" max="1" width="17.5703125" bestFit="1" customWidth="1"/>
    <col min="2" max="2" width="24" customWidth="1"/>
    <col min="3" max="7" width="12" customWidth="1"/>
    <col min="8" max="9" width="16" customWidth="1"/>
    <col min="10" max="15" width="12" customWidth="1"/>
    <col min="16" max="17" width="16" customWidth="1"/>
    <col min="18" max="23" width="12" customWidth="1"/>
    <col min="24" max="25" width="16" customWidth="1"/>
    <col min="26" max="27" width="12" customWidth="1"/>
    <col min="28" max="28" width="22" customWidth="1"/>
    <col min="29" max="29" width="12" customWidth="1"/>
  </cols>
  <sheetData>
    <row r="1" spans="1:29" ht="33.950000000000003" customHeight="1" x14ac:dyDescent="0.25">
      <c r="A1" s="54" t="s">
        <v>72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6"/>
    </row>
    <row r="2" spans="1:29" ht="20.100000000000001" customHeight="1" x14ac:dyDescent="0.25">
      <c r="A2" s="57" t="s">
        <v>0</v>
      </c>
      <c r="B2" s="39" t="s">
        <v>1</v>
      </c>
      <c r="C2" s="40"/>
      <c r="D2" s="38" t="s">
        <v>2</v>
      </c>
      <c r="E2" s="2" t="s">
        <v>3</v>
      </c>
      <c r="F2" s="3"/>
      <c r="G2" s="38" t="s">
        <v>4</v>
      </c>
      <c r="H2" s="39" t="s">
        <v>5</v>
      </c>
      <c r="I2" s="41"/>
      <c r="J2" s="41"/>
      <c r="K2" s="40"/>
      <c r="L2" s="38" t="s">
        <v>6</v>
      </c>
      <c r="M2" s="39" t="s">
        <v>7</v>
      </c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0"/>
    </row>
    <row r="3" spans="1:29" ht="20.100000000000001" customHeight="1" x14ac:dyDescent="0.25">
      <c r="A3" s="57" t="s">
        <v>8</v>
      </c>
      <c r="B3" s="39" t="s">
        <v>9</v>
      </c>
      <c r="C3" s="40"/>
      <c r="D3" s="38" t="s">
        <v>10</v>
      </c>
      <c r="E3" s="2" t="s">
        <v>11</v>
      </c>
      <c r="F3" s="3"/>
      <c r="G3" s="38" t="s">
        <v>12</v>
      </c>
      <c r="H3" s="39" t="s">
        <v>13</v>
      </c>
      <c r="I3" s="41"/>
      <c r="J3" s="41"/>
      <c r="K3" s="40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ht="20.100000000000001" customHeight="1" x14ac:dyDescent="0.25">
      <c r="A4" s="57" t="s">
        <v>14</v>
      </c>
      <c r="B4" s="39" t="s">
        <v>15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0"/>
    </row>
    <row r="6" spans="1:29" ht="24" customHeight="1" x14ac:dyDescent="0.25">
      <c r="A6" s="42" t="s">
        <v>16</v>
      </c>
      <c r="B6" s="44"/>
      <c r="C6" s="42" t="s">
        <v>17</v>
      </c>
      <c r="D6" s="43"/>
      <c r="E6" s="43"/>
      <c r="F6" s="43"/>
      <c r="G6" s="43"/>
      <c r="H6" s="43"/>
      <c r="I6" s="43"/>
      <c r="J6" s="44"/>
      <c r="K6" s="42" t="s">
        <v>18</v>
      </c>
      <c r="L6" s="43"/>
      <c r="M6" s="43"/>
      <c r="N6" s="43"/>
      <c r="O6" s="43"/>
      <c r="P6" s="43"/>
      <c r="Q6" s="43"/>
      <c r="R6" s="44"/>
      <c r="S6" s="42" t="s">
        <v>19</v>
      </c>
      <c r="T6" s="43"/>
      <c r="U6" s="43"/>
      <c r="V6" s="43"/>
      <c r="W6" s="43"/>
      <c r="X6" s="43"/>
      <c r="Y6" s="43"/>
      <c r="Z6" s="44"/>
      <c r="AA6" s="42" t="s">
        <v>20</v>
      </c>
      <c r="AB6" s="43"/>
      <c r="AC6" s="44"/>
    </row>
    <row r="7" spans="1:29" ht="21.95" customHeight="1" x14ac:dyDescent="0.25">
      <c r="A7" s="45" t="s">
        <v>21</v>
      </c>
      <c r="B7" s="47" t="s">
        <v>22</v>
      </c>
      <c r="C7" s="50" t="s">
        <v>23</v>
      </c>
      <c r="D7" s="41"/>
      <c r="E7" s="41"/>
      <c r="F7" s="41"/>
      <c r="G7" s="40"/>
      <c r="H7" s="45" t="s">
        <v>24</v>
      </c>
      <c r="I7" s="40"/>
      <c r="J7" s="47" t="s">
        <v>25</v>
      </c>
      <c r="K7" s="50" t="s">
        <v>23</v>
      </c>
      <c r="L7" s="41"/>
      <c r="M7" s="41"/>
      <c r="N7" s="41"/>
      <c r="O7" s="40"/>
      <c r="P7" s="45" t="s">
        <v>24</v>
      </c>
      <c r="Q7" s="40"/>
      <c r="R7" s="47" t="s">
        <v>25</v>
      </c>
      <c r="S7" s="50" t="s">
        <v>23</v>
      </c>
      <c r="T7" s="41"/>
      <c r="U7" s="41"/>
      <c r="V7" s="41"/>
      <c r="W7" s="40"/>
      <c r="X7" s="45" t="s">
        <v>24</v>
      </c>
      <c r="Y7" s="40"/>
      <c r="Z7" s="47" t="s">
        <v>25</v>
      </c>
      <c r="AA7" s="50" t="s">
        <v>26</v>
      </c>
      <c r="AB7" s="45" t="s">
        <v>27</v>
      </c>
      <c r="AC7" s="47" t="s">
        <v>28</v>
      </c>
    </row>
    <row r="8" spans="1:29" ht="42" customHeight="1" x14ac:dyDescent="0.25">
      <c r="A8" s="46"/>
      <c r="B8" s="48"/>
      <c r="C8" s="5" t="s">
        <v>29</v>
      </c>
      <c r="D8" s="4" t="s">
        <v>30</v>
      </c>
      <c r="E8" s="4" t="s">
        <v>31</v>
      </c>
      <c r="F8" s="4" t="s">
        <v>32</v>
      </c>
      <c r="G8" s="4" t="s">
        <v>33</v>
      </c>
      <c r="H8" s="4" t="s">
        <v>34</v>
      </c>
      <c r="I8" s="4" t="s">
        <v>35</v>
      </c>
      <c r="J8" s="48"/>
      <c r="K8" s="5" t="s">
        <v>29</v>
      </c>
      <c r="L8" s="4" t="s">
        <v>30</v>
      </c>
      <c r="M8" s="4" t="s">
        <v>31</v>
      </c>
      <c r="N8" s="4" t="s">
        <v>32</v>
      </c>
      <c r="O8" s="4" t="s">
        <v>33</v>
      </c>
      <c r="P8" s="4" t="s">
        <v>34</v>
      </c>
      <c r="Q8" s="4" t="s">
        <v>35</v>
      </c>
      <c r="R8" s="48"/>
      <c r="S8" s="5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8"/>
      <c r="AA8" s="51"/>
      <c r="AB8" s="46"/>
      <c r="AC8" s="48"/>
    </row>
    <row r="9" spans="1:29" ht="18" customHeight="1" x14ac:dyDescent="0.25">
      <c r="A9" s="6">
        <v>1</v>
      </c>
      <c r="B9" s="7" t="s">
        <v>36</v>
      </c>
      <c r="C9" s="8">
        <v>8.5</v>
      </c>
      <c r="D9" s="9">
        <v>9</v>
      </c>
      <c r="E9" s="9">
        <v>8</v>
      </c>
      <c r="F9" s="9">
        <v>8.5</v>
      </c>
      <c r="G9" s="9">
        <v>8</v>
      </c>
      <c r="H9" s="10" t="s">
        <v>37</v>
      </c>
      <c r="I9" s="10" t="s">
        <v>38</v>
      </c>
      <c r="J9" s="11">
        <f t="shared" ref="J9:J18" si="0">ROUND(AVERAGE(C9:G9),1)</f>
        <v>8.4</v>
      </c>
      <c r="K9" s="8">
        <v>8</v>
      </c>
      <c r="L9" s="9">
        <v>8.5</v>
      </c>
      <c r="M9" s="9">
        <v>8</v>
      </c>
      <c r="N9" s="9">
        <v>8</v>
      </c>
      <c r="O9" s="9">
        <v>8.5</v>
      </c>
      <c r="P9" s="10" t="s">
        <v>37</v>
      </c>
      <c r="Q9" s="10" t="s">
        <v>38</v>
      </c>
      <c r="R9" s="11">
        <f t="shared" ref="R9:R18" si="1">ROUND(AVERAGE(K9:O9),1)</f>
        <v>8.1999999999999993</v>
      </c>
      <c r="S9" s="8">
        <v>8.5</v>
      </c>
      <c r="T9" s="9">
        <v>9</v>
      </c>
      <c r="U9" s="9">
        <v>8.5</v>
      </c>
      <c r="V9" s="9">
        <v>8.5</v>
      </c>
      <c r="W9" s="9">
        <v>9</v>
      </c>
      <c r="X9" s="10" t="s">
        <v>37</v>
      </c>
      <c r="Y9" s="10" t="s">
        <v>38</v>
      </c>
      <c r="Z9" s="11">
        <f t="shared" ref="Z9:Z18" si="2">ROUND(AVERAGE(S9:W9),1)</f>
        <v>8.6999999999999993</v>
      </c>
      <c r="AA9" s="12">
        <f t="shared" ref="AA9:AA18" si="3">ROUND(AVERAGE(J9,R9,Z9),1)</f>
        <v>8.4</v>
      </c>
      <c r="AB9" s="13" t="str">
        <f t="shared" ref="AB9:AB18" si="4">IF(AA9&gt;=9,"Sobresaliente",IF(AA9&gt;=8,"Notable",IF(AA9&gt;=6,"Aprobado","Requiere apoyo")))</f>
        <v>Notable</v>
      </c>
      <c r="AC9" s="14">
        <v>0.96</v>
      </c>
    </row>
    <row r="10" spans="1:29" ht="18" customHeight="1" x14ac:dyDescent="0.25">
      <c r="A10" s="15">
        <v>2</v>
      </c>
      <c r="B10" s="16" t="s">
        <v>39</v>
      </c>
      <c r="C10" s="8">
        <v>6.5</v>
      </c>
      <c r="D10" s="9">
        <v>6</v>
      </c>
      <c r="E10" s="9">
        <v>6.5</v>
      </c>
      <c r="F10" s="9">
        <v>6</v>
      </c>
      <c r="G10" s="9">
        <v>6.5</v>
      </c>
      <c r="H10" s="10" t="s">
        <v>38</v>
      </c>
      <c r="I10" s="10" t="s">
        <v>38</v>
      </c>
      <c r="J10" s="17">
        <f t="shared" si="0"/>
        <v>6.3</v>
      </c>
      <c r="K10" s="8">
        <v>6</v>
      </c>
      <c r="L10" s="9">
        <v>6.5</v>
      </c>
      <c r="M10" s="9">
        <v>6</v>
      </c>
      <c r="N10" s="9">
        <v>6.5</v>
      </c>
      <c r="O10" s="9">
        <v>6</v>
      </c>
      <c r="P10" s="10" t="s">
        <v>38</v>
      </c>
      <c r="Q10" s="10" t="s">
        <v>38</v>
      </c>
      <c r="R10" s="17">
        <f t="shared" si="1"/>
        <v>6.2</v>
      </c>
      <c r="S10" s="8">
        <v>6.5</v>
      </c>
      <c r="T10" s="9">
        <v>6.5</v>
      </c>
      <c r="U10" s="9">
        <v>6</v>
      </c>
      <c r="V10" s="9">
        <v>6.5</v>
      </c>
      <c r="W10" s="9">
        <v>6.5</v>
      </c>
      <c r="X10" s="10" t="s">
        <v>38</v>
      </c>
      <c r="Y10" s="10" t="s">
        <v>38</v>
      </c>
      <c r="Z10" s="17">
        <f t="shared" si="2"/>
        <v>6.4</v>
      </c>
      <c r="AA10" s="18">
        <f t="shared" si="3"/>
        <v>6.3</v>
      </c>
      <c r="AB10" s="19" t="str">
        <f t="shared" si="4"/>
        <v>Aprobado</v>
      </c>
      <c r="AC10" s="14">
        <v>0.92</v>
      </c>
    </row>
    <row r="11" spans="1:29" ht="18" customHeight="1" x14ac:dyDescent="0.25">
      <c r="A11" s="6">
        <v>3</v>
      </c>
      <c r="B11" s="7" t="s">
        <v>40</v>
      </c>
      <c r="C11" s="8">
        <v>9.5</v>
      </c>
      <c r="D11" s="9">
        <v>9</v>
      </c>
      <c r="E11" s="9">
        <v>9.5</v>
      </c>
      <c r="F11" s="9">
        <v>9</v>
      </c>
      <c r="G11" s="9">
        <v>9</v>
      </c>
      <c r="H11" s="10" t="s">
        <v>37</v>
      </c>
      <c r="I11" s="10" t="s">
        <v>37</v>
      </c>
      <c r="J11" s="11">
        <f t="shared" si="0"/>
        <v>9.1999999999999993</v>
      </c>
      <c r="K11" s="8">
        <v>9</v>
      </c>
      <c r="L11" s="9">
        <v>9</v>
      </c>
      <c r="M11" s="9">
        <v>9</v>
      </c>
      <c r="N11" s="9">
        <v>9.5</v>
      </c>
      <c r="O11" s="9">
        <v>9</v>
      </c>
      <c r="P11" s="10" t="s">
        <v>37</v>
      </c>
      <c r="Q11" s="10" t="s">
        <v>37</v>
      </c>
      <c r="R11" s="11">
        <f t="shared" si="1"/>
        <v>9.1</v>
      </c>
      <c r="S11" s="8">
        <v>9.5</v>
      </c>
      <c r="T11" s="9">
        <v>9.5</v>
      </c>
      <c r="U11" s="9">
        <v>9</v>
      </c>
      <c r="V11" s="9">
        <v>9.5</v>
      </c>
      <c r="W11" s="9">
        <v>9.5</v>
      </c>
      <c r="X11" s="10" t="s">
        <v>37</v>
      </c>
      <c r="Y11" s="10" t="s">
        <v>37</v>
      </c>
      <c r="Z11" s="11">
        <f t="shared" si="2"/>
        <v>9.4</v>
      </c>
      <c r="AA11" s="12">
        <f t="shared" si="3"/>
        <v>9.1999999999999993</v>
      </c>
      <c r="AB11" s="13" t="str">
        <f t="shared" si="4"/>
        <v>Sobresaliente</v>
      </c>
      <c r="AC11" s="14">
        <v>0.98</v>
      </c>
    </row>
    <row r="12" spans="1:29" ht="18" customHeight="1" x14ac:dyDescent="0.25">
      <c r="A12" s="15">
        <v>4</v>
      </c>
      <c r="B12" s="16" t="s">
        <v>41</v>
      </c>
      <c r="C12" s="8">
        <v>5.5</v>
      </c>
      <c r="D12" s="9">
        <v>6</v>
      </c>
      <c r="E12" s="9">
        <v>5</v>
      </c>
      <c r="F12" s="9">
        <v>5.5</v>
      </c>
      <c r="G12" s="9">
        <v>6</v>
      </c>
      <c r="H12" s="10" t="s">
        <v>42</v>
      </c>
      <c r="I12" s="10" t="s">
        <v>38</v>
      </c>
      <c r="J12" s="17">
        <f t="shared" si="0"/>
        <v>5.6</v>
      </c>
      <c r="K12" s="8">
        <v>5.5</v>
      </c>
      <c r="L12" s="9">
        <v>6</v>
      </c>
      <c r="M12" s="9">
        <v>5.5</v>
      </c>
      <c r="N12" s="9">
        <v>6</v>
      </c>
      <c r="O12" s="9">
        <v>5.5</v>
      </c>
      <c r="P12" s="10" t="s">
        <v>42</v>
      </c>
      <c r="Q12" s="10" t="s">
        <v>38</v>
      </c>
      <c r="R12" s="17">
        <f t="shared" si="1"/>
        <v>5.7</v>
      </c>
      <c r="S12" s="8">
        <v>6</v>
      </c>
      <c r="T12" s="9">
        <v>6.5</v>
      </c>
      <c r="U12" s="9">
        <v>6</v>
      </c>
      <c r="V12" s="9">
        <v>6</v>
      </c>
      <c r="W12" s="9">
        <v>6.5</v>
      </c>
      <c r="X12" s="10" t="s">
        <v>42</v>
      </c>
      <c r="Y12" s="10" t="s">
        <v>38</v>
      </c>
      <c r="Z12" s="17">
        <f t="shared" si="2"/>
        <v>6.2</v>
      </c>
      <c r="AA12" s="18">
        <f t="shared" si="3"/>
        <v>5.8</v>
      </c>
      <c r="AB12" s="19" t="str">
        <f t="shared" si="4"/>
        <v>Requiere apoyo</v>
      </c>
      <c r="AC12" s="14">
        <v>0.88</v>
      </c>
    </row>
    <row r="13" spans="1:29" ht="18" customHeight="1" x14ac:dyDescent="0.25">
      <c r="A13" s="6">
        <v>5</v>
      </c>
      <c r="B13" s="7" t="s">
        <v>43</v>
      </c>
      <c r="C13" s="8">
        <v>7.5</v>
      </c>
      <c r="D13" s="9">
        <v>7</v>
      </c>
      <c r="E13" s="9">
        <v>7.5</v>
      </c>
      <c r="F13" s="9">
        <v>7</v>
      </c>
      <c r="G13" s="9">
        <v>7.5</v>
      </c>
      <c r="H13" s="10" t="s">
        <v>38</v>
      </c>
      <c r="I13" s="10" t="s">
        <v>38</v>
      </c>
      <c r="J13" s="11">
        <f t="shared" si="0"/>
        <v>7.3</v>
      </c>
      <c r="K13" s="8">
        <v>7</v>
      </c>
      <c r="L13" s="9">
        <v>7.5</v>
      </c>
      <c r="M13" s="9">
        <v>7</v>
      </c>
      <c r="N13" s="9">
        <v>7.5</v>
      </c>
      <c r="O13" s="9">
        <v>7</v>
      </c>
      <c r="P13" s="10" t="s">
        <v>38</v>
      </c>
      <c r="Q13" s="10" t="s">
        <v>38</v>
      </c>
      <c r="R13" s="11">
        <f t="shared" si="1"/>
        <v>7.2</v>
      </c>
      <c r="S13" s="8">
        <v>7.5</v>
      </c>
      <c r="T13" s="9">
        <v>8</v>
      </c>
      <c r="U13" s="9">
        <v>7.5</v>
      </c>
      <c r="V13" s="9">
        <v>7.5</v>
      </c>
      <c r="W13" s="9">
        <v>8</v>
      </c>
      <c r="X13" s="10" t="s">
        <v>38</v>
      </c>
      <c r="Y13" s="10" t="s">
        <v>38</v>
      </c>
      <c r="Z13" s="11">
        <f t="shared" si="2"/>
        <v>7.7</v>
      </c>
      <c r="AA13" s="12">
        <f t="shared" si="3"/>
        <v>7.4</v>
      </c>
      <c r="AB13" s="13" t="str">
        <f t="shared" si="4"/>
        <v>Aprobado</v>
      </c>
      <c r="AC13" s="14">
        <v>0.94</v>
      </c>
    </row>
    <row r="14" spans="1:29" ht="18" customHeight="1" x14ac:dyDescent="0.25">
      <c r="A14" s="15">
        <v>6</v>
      </c>
      <c r="B14" s="16" t="s">
        <v>44</v>
      </c>
      <c r="C14" s="8">
        <v>8</v>
      </c>
      <c r="D14" s="9">
        <v>7.5</v>
      </c>
      <c r="E14" s="9">
        <v>8</v>
      </c>
      <c r="F14" s="9">
        <v>7.5</v>
      </c>
      <c r="G14" s="9">
        <v>7.5</v>
      </c>
      <c r="H14" s="10" t="s">
        <v>38</v>
      </c>
      <c r="I14" s="10" t="s">
        <v>37</v>
      </c>
      <c r="J14" s="17">
        <f t="shared" si="0"/>
        <v>7.7</v>
      </c>
      <c r="K14" s="8">
        <v>7.5</v>
      </c>
      <c r="L14" s="9">
        <v>7.5</v>
      </c>
      <c r="M14" s="9">
        <v>8</v>
      </c>
      <c r="N14" s="9">
        <v>7.5</v>
      </c>
      <c r="O14" s="9">
        <v>7.5</v>
      </c>
      <c r="P14" s="10" t="s">
        <v>38</v>
      </c>
      <c r="Q14" s="10" t="s">
        <v>37</v>
      </c>
      <c r="R14" s="17">
        <f t="shared" si="1"/>
        <v>7.6</v>
      </c>
      <c r="S14" s="8">
        <v>8</v>
      </c>
      <c r="T14" s="9">
        <v>8.5</v>
      </c>
      <c r="U14" s="9">
        <v>8</v>
      </c>
      <c r="V14" s="9">
        <v>8</v>
      </c>
      <c r="W14" s="9">
        <v>8.5</v>
      </c>
      <c r="X14" s="10" t="s">
        <v>38</v>
      </c>
      <c r="Y14" s="10" t="s">
        <v>37</v>
      </c>
      <c r="Z14" s="17">
        <f t="shared" si="2"/>
        <v>8.1999999999999993</v>
      </c>
      <c r="AA14" s="18">
        <f t="shared" si="3"/>
        <v>7.8</v>
      </c>
      <c r="AB14" s="19" t="str">
        <f t="shared" si="4"/>
        <v>Aprobado</v>
      </c>
      <c r="AC14" s="14">
        <v>0.93</v>
      </c>
    </row>
    <row r="15" spans="1:29" ht="18" customHeight="1" x14ac:dyDescent="0.25">
      <c r="A15" s="6">
        <v>7</v>
      </c>
      <c r="B15" s="7" t="s">
        <v>45</v>
      </c>
      <c r="C15" s="8">
        <v>6</v>
      </c>
      <c r="D15" s="9">
        <v>6.5</v>
      </c>
      <c r="E15" s="9">
        <v>6</v>
      </c>
      <c r="F15" s="9">
        <v>6.5</v>
      </c>
      <c r="G15" s="9">
        <v>6</v>
      </c>
      <c r="H15" s="10" t="s">
        <v>38</v>
      </c>
      <c r="I15" s="10" t="s">
        <v>42</v>
      </c>
      <c r="J15" s="11">
        <f t="shared" si="0"/>
        <v>6.2</v>
      </c>
      <c r="K15" s="8">
        <v>6.5</v>
      </c>
      <c r="L15" s="9">
        <v>7</v>
      </c>
      <c r="M15" s="9">
        <v>6.5</v>
      </c>
      <c r="N15" s="9">
        <v>6.5</v>
      </c>
      <c r="O15" s="9">
        <v>6.5</v>
      </c>
      <c r="P15" s="10" t="s">
        <v>38</v>
      </c>
      <c r="Q15" s="10" t="s">
        <v>42</v>
      </c>
      <c r="R15" s="11">
        <f t="shared" si="1"/>
        <v>6.6</v>
      </c>
      <c r="S15" s="8">
        <v>7</v>
      </c>
      <c r="T15" s="9">
        <v>7</v>
      </c>
      <c r="U15" s="9">
        <v>6.5</v>
      </c>
      <c r="V15" s="9">
        <v>7</v>
      </c>
      <c r="W15" s="9">
        <v>7</v>
      </c>
      <c r="X15" s="10" t="s">
        <v>38</v>
      </c>
      <c r="Y15" s="10" t="s">
        <v>42</v>
      </c>
      <c r="Z15" s="11">
        <f t="shared" si="2"/>
        <v>6.9</v>
      </c>
      <c r="AA15" s="12">
        <f t="shared" si="3"/>
        <v>6.6</v>
      </c>
      <c r="AB15" s="13" t="str">
        <f t="shared" si="4"/>
        <v>Aprobado</v>
      </c>
      <c r="AC15" s="14">
        <v>0.9</v>
      </c>
    </row>
    <row r="16" spans="1:29" ht="18" customHeight="1" x14ac:dyDescent="0.25">
      <c r="A16" s="15">
        <v>8</v>
      </c>
      <c r="B16" s="16" t="s">
        <v>46</v>
      </c>
      <c r="C16" s="8">
        <v>8.5</v>
      </c>
      <c r="D16" s="9">
        <v>8</v>
      </c>
      <c r="E16" s="9">
        <v>8</v>
      </c>
      <c r="F16" s="9">
        <v>8</v>
      </c>
      <c r="G16" s="9">
        <v>8</v>
      </c>
      <c r="H16" s="10" t="s">
        <v>37</v>
      </c>
      <c r="I16" s="10" t="s">
        <v>38</v>
      </c>
      <c r="J16" s="17">
        <f t="shared" si="0"/>
        <v>8.1</v>
      </c>
      <c r="K16" s="8">
        <v>8</v>
      </c>
      <c r="L16" s="9">
        <v>8</v>
      </c>
      <c r="M16" s="9">
        <v>8</v>
      </c>
      <c r="N16" s="9">
        <v>8.5</v>
      </c>
      <c r="O16" s="9">
        <v>8</v>
      </c>
      <c r="P16" s="10" t="s">
        <v>37</v>
      </c>
      <c r="Q16" s="10" t="s">
        <v>38</v>
      </c>
      <c r="R16" s="17">
        <f t="shared" si="1"/>
        <v>8.1</v>
      </c>
      <c r="S16" s="8">
        <v>8.5</v>
      </c>
      <c r="T16" s="9">
        <v>8.5</v>
      </c>
      <c r="U16" s="9">
        <v>8</v>
      </c>
      <c r="V16" s="9">
        <v>8.5</v>
      </c>
      <c r="W16" s="9">
        <v>8.5</v>
      </c>
      <c r="X16" s="10" t="s">
        <v>37</v>
      </c>
      <c r="Y16" s="10" t="s">
        <v>38</v>
      </c>
      <c r="Z16" s="17">
        <f t="shared" si="2"/>
        <v>8.4</v>
      </c>
      <c r="AA16" s="18">
        <f t="shared" si="3"/>
        <v>8.1999999999999993</v>
      </c>
      <c r="AB16" s="19" t="str">
        <f t="shared" si="4"/>
        <v>Notable</v>
      </c>
      <c r="AC16" s="14">
        <v>0.97</v>
      </c>
    </row>
    <row r="17" spans="1:29" ht="18" customHeight="1" x14ac:dyDescent="0.25">
      <c r="A17" s="6">
        <v>9</v>
      </c>
      <c r="B17" s="7" t="s">
        <v>47</v>
      </c>
      <c r="C17" s="8">
        <v>9</v>
      </c>
      <c r="D17" s="9">
        <v>8.5</v>
      </c>
      <c r="E17" s="9">
        <v>9</v>
      </c>
      <c r="F17" s="9">
        <v>8.5</v>
      </c>
      <c r="G17" s="9">
        <v>8.5</v>
      </c>
      <c r="H17" s="10" t="s">
        <v>37</v>
      </c>
      <c r="I17" s="10" t="s">
        <v>37</v>
      </c>
      <c r="J17" s="11">
        <f t="shared" si="0"/>
        <v>8.6999999999999993</v>
      </c>
      <c r="K17" s="8">
        <v>8.5</v>
      </c>
      <c r="L17" s="9">
        <v>9</v>
      </c>
      <c r="M17" s="9">
        <v>8.5</v>
      </c>
      <c r="N17" s="9">
        <v>9</v>
      </c>
      <c r="O17" s="9">
        <v>8.5</v>
      </c>
      <c r="P17" s="10" t="s">
        <v>37</v>
      </c>
      <c r="Q17" s="10" t="s">
        <v>37</v>
      </c>
      <c r="R17" s="11">
        <f t="shared" si="1"/>
        <v>8.6999999999999993</v>
      </c>
      <c r="S17" s="8">
        <v>9</v>
      </c>
      <c r="T17" s="9">
        <v>9</v>
      </c>
      <c r="U17" s="9">
        <v>9</v>
      </c>
      <c r="V17" s="9">
        <v>9</v>
      </c>
      <c r="W17" s="9">
        <v>9.5</v>
      </c>
      <c r="X17" s="10" t="s">
        <v>37</v>
      </c>
      <c r="Y17" s="10" t="s">
        <v>37</v>
      </c>
      <c r="Z17" s="11">
        <f t="shared" si="2"/>
        <v>9.1</v>
      </c>
      <c r="AA17" s="12">
        <f t="shared" si="3"/>
        <v>8.8000000000000007</v>
      </c>
      <c r="AB17" s="13" t="str">
        <f t="shared" si="4"/>
        <v>Notable</v>
      </c>
      <c r="AC17" s="14">
        <v>0.99</v>
      </c>
    </row>
    <row r="18" spans="1:29" ht="18" customHeight="1" x14ac:dyDescent="0.25">
      <c r="A18" s="15">
        <v>10</v>
      </c>
      <c r="B18" s="16" t="s">
        <v>48</v>
      </c>
      <c r="C18" s="8">
        <v>7</v>
      </c>
      <c r="D18" s="9">
        <v>7</v>
      </c>
      <c r="E18" s="9">
        <v>7</v>
      </c>
      <c r="F18" s="9">
        <v>6.5</v>
      </c>
      <c r="G18" s="9">
        <v>7</v>
      </c>
      <c r="H18" s="10" t="s">
        <v>38</v>
      </c>
      <c r="I18" s="10" t="s">
        <v>38</v>
      </c>
      <c r="J18" s="17">
        <f t="shared" si="0"/>
        <v>6.9</v>
      </c>
      <c r="K18" s="8">
        <v>7</v>
      </c>
      <c r="L18" s="9">
        <v>7.5</v>
      </c>
      <c r="M18" s="9">
        <v>7</v>
      </c>
      <c r="N18" s="9">
        <v>7</v>
      </c>
      <c r="O18" s="9">
        <v>7</v>
      </c>
      <c r="P18" s="10" t="s">
        <v>38</v>
      </c>
      <c r="Q18" s="10" t="s">
        <v>38</v>
      </c>
      <c r="R18" s="17">
        <f t="shared" si="1"/>
        <v>7.1</v>
      </c>
      <c r="S18" s="8">
        <v>7.5</v>
      </c>
      <c r="T18" s="9">
        <v>7.5</v>
      </c>
      <c r="U18" s="9">
        <v>7</v>
      </c>
      <c r="V18" s="9">
        <v>7.5</v>
      </c>
      <c r="W18" s="9">
        <v>7.5</v>
      </c>
      <c r="X18" s="10" t="s">
        <v>38</v>
      </c>
      <c r="Y18" s="10" t="s">
        <v>38</v>
      </c>
      <c r="Z18" s="17">
        <f t="shared" si="2"/>
        <v>7.4</v>
      </c>
      <c r="AA18" s="18">
        <f t="shared" si="3"/>
        <v>7.1</v>
      </c>
      <c r="AB18" s="19" t="str">
        <f t="shared" si="4"/>
        <v>Aprobado</v>
      </c>
      <c r="AC18" s="14">
        <v>0.91</v>
      </c>
    </row>
    <row r="19" spans="1:29" x14ac:dyDescent="0.25">
      <c r="B19" s="20"/>
      <c r="C19" s="21"/>
      <c r="J19" s="20"/>
      <c r="K19" s="21"/>
      <c r="R19" s="20"/>
      <c r="S19" s="21"/>
      <c r="Z19" s="20"/>
      <c r="AA19" s="21"/>
      <c r="AC19" s="20"/>
    </row>
    <row r="20" spans="1:29" ht="20.100000000000001" customHeight="1" x14ac:dyDescent="0.25">
      <c r="A20" s="22" t="s">
        <v>49</v>
      </c>
      <c r="B20" s="23" t="s">
        <v>50</v>
      </c>
      <c r="C20" s="24">
        <f>ROUND(AVERAGE(C9:C18),1)</f>
        <v>7.6</v>
      </c>
      <c r="D20" s="25">
        <f>ROUND(AVERAGE(D9:D18),1)</f>
        <v>7.5</v>
      </c>
      <c r="E20" s="25">
        <f>ROUND(AVERAGE(E9:E18),1)</f>
        <v>7.5</v>
      </c>
      <c r="F20" s="25">
        <f>ROUND(AVERAGE(F9:F18),1)</f>
        <v>7.3</v>
      </c>
      <c r="G20" s="25">
        <f>ROUND(AVERAGE(G9:G18),1)</f>
        <v>7.4</v>
      </c>
      <c r="H20" s="22"/>
      <c r="I20" s="22"/>
      <c r="J20" s="26">
        <f t="shared" ref="J20:O20" si="5">ROUND(AVERAGE(J9:J18),1)</f>
        <v>7.4</v>
      </c>
      <c r="K20" s="24">
        <f t="shared" si="5"/>
        <v>7.3</v>
      </c>
      <c r="L20" s="25">
        <f t="shared" si="5"/>
        <v>7.7</v>
      </c>
      <c r="M20" s="25">
        <f t="shared" si="5"/>
        <v>7.4</v>
      </c>
      <c r="N20" s="25">
        <f t="shared" si="5"/>
        <v>7.6</v>
      </c>
      <c r="O20" s="25">
        <f t="shared" si="5"/>
        <v>7.4</v>
      </c>
      <c r="P20" s="22"/>
      <c r="Q20" s="22"/>
      <c r="R20" s="26">
        <f t="shared" ref="R20:W20" si="6">ROUND(AVERAGE(R9:R18),1)</f>
        <v>7.5</v>
      </c>
      <c r="S20" s="24">
        <f t="shared" si="6"/>
        <v>7.8</v>
      </c>
      <c r="T20" s="25">
        <f t="shared" si="6"/>
        <v>8</v>
      </c>
      <c r="U20" s="25">
        <f t="shared" si="6"/>
        <v>7.6</v>
      </c>
      <c r="V20" s="25">
        <f t="shared" si="6"/>
        <v>7.8</v>
      </c>
      <c r="W20" s="25">
        <f t="shared" si="6"/>
        <v>8.1</v>
      </c>
      <c r="X20" s="22"/>
      <c r="Y20" s="22"/>
      <c r="Z20" s="26">
        <f>ROUND(AVERAGE(Z9:Z18),1)</f>
        <v>7.8</v>
      </c>
      <c r="AA20" s="24">
        <f>ROUND(AVERAGE(AA9:AA18),1)</f>
        <v>7.6</v>
      </c>
      <c r="AB20" s="22"/>
      <c r="AC20" s="27">
        <f>AVERAGE(AC9:AC18)</f>
        <v>0.93799999999999994</v>
      </c>
    </row>
  </sheetData>
  <mergeCells count="26">
    <mergeCell ref="H2:K2"/>
    <mergeCell ref="B7:B8"/>
    <mergeCell ref="AC7:AC8"/>
    <mergeCell ref="K6:R6"/>
    <mergeCell ref="AA6:AC6"/>
    <mergeCell ref="Z7:Z8"/>
    <mergeCell ref="A6:B6"/>
    <mergeCell ref="X7:Y7"/>
    <mergeCell ref="B2:C2"/>
    <mergeCell ref="A1:AC1"/>
    <mergeCell ref="S7:W7"/>
    <mergeCell ref="M2:AC2"/>
    <mergeCell ref="J7:J8"/>
    <mergeCell ref="AA7:AA8"/>
    <mergeCell ref="B4:AC4"/>
    <mergeCell ref="AB7:AB8"/>
    <mergeCell ref="P7:Q7"/>
    <mergeCell ref="H7:I7"/>
    <mergeCell ref="S6:Z6"/>
    <mergeCell ref="C7:G7"/>
    <mergeCell ref="K7:O7"/>
    <mergeCell ref="B3:C3"/>
    <mergeCell ref="H3:K3"/>
    <mergeCell ref="C6:J6"/>
    <mergeCell ref="A7:A8"/>
    <mergeCell ref="R7:R8"/>
  </mergeCells>
  <conditionalFormatting sqref="C9:G18">
    <cfRule type="cellIs" dxfId="12" priority="1" operator="lessThan">
      <formula>6</formula>
    </cfRule>
    <cfRule type="cellIs" dxfId="11" priority="2" operator="greaterThanOrEqual">
      <formula>9</formula>
    </cfRule>
  </conditionalFormatting>
  <conditionalFormatting sqref="H9:I18">
    <cfRule type="expression" dxfId="10" priority="17">
      <formula>EXACT(H9,"En proceso")</formula>
    </cfRule>
  </conditionalFormatting>
  <conditionalFormatting sqref="J9:O18">
    <cfRule type="cellIs" dxfId="9" priority="3" operator="lessThan">
      <formula>6</formula>
    </cfRule>
    <cfRule type="cellIs" dxfId="8" priority="4" operator="greaterThanOrEqual">
      <formula>9</formula>
    </cfRule>
  </conditionalFormatting>
  <conditionalFormatting sqref="P9:Q18">
    <cfRule type="expression" dxfId="7" priority="18">
      <formula>EXACT(P9,"En proceso")</formula>
    </cfRule>
  </conditionalFormatting>
  <conditionalFormatting sqref="R9:W18">
    <cfRule type="cellIs" dxfId="6" priority="5" operator="lessThan">
      <formula>6</formula>
    </cfRule>
    <cfRule type="cellIs" dxfId="5" priority="6" operator="greaterThanOrEqual">
      <formula>9</formula>
    </cfRule>
  </conditionalFormatting>
  <conditionalFormatting sqref="X9:Y18">
    <cfRule type="expression" dxfId="4" priority="19">
      <formula>EXACT(X9,"En proceso")</formula>
    </cfRule>
  </conditionalFormatting>
  <conditionalFormatting sqref="Z9:AA18">
    <cfRule type="cellIs" dxfId="3" priority="11" operator="lessThan">
      <formula>6</formula>
    </cfRule>
    <cfRule type="cellIs" dxfId="2" priority="12" operator="greaterThanOrEqual">
      <formula>9</formula>
    </cfRule>
  </conditionalFormatting>
  <conditionalFormatting sqref="AC9:AC18">
    <cfRule type="cellIs" dxfId="1" priority="15" operator="lessThan">
      <formula>0.9</formula>
    </cfRule>
    <cfRule type="cellIs" dxfId="0" priority="16" operator="greaterThanOrEqual">
      <formula>0.97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showGridLines="0" workbookViewId="0">
      <selection activeCell="J12" sqref="J12"/>
    </sheetView>
  </sheetViews>
  <sheetFormatPr baseColWidth="10" defaultColWidth="9.140625" defaultRowHeight="15" x14ac:dyDescent="0.25"/>
  <cols>
    <col min="1" max="1" width="24" customWidth="1"/>
    <col min="2" max="2" width="18" customWidth="1"/>
    <col min="3" max="3" width="24" customWidth="1"/>
    <col min="4" max="4" width="18" customWidth="1"/>
    <col min="5" max="5" width="24" customWidth="1"/>
    <col min="6" max="6" width="18" customWidth="1"/>
    <col min="7" max="7" width="24" customWidth="1"/>
    <col min="8" max="8" width="18" customWidth="1"/>
  </cols>
  <sheetData>
    <row r="1" spans="1:8" ht="32.1" customHeight="1" x14ac:dyDescent="0.25">
      <c r="A1" s="49" t="s">
        <v>51</v>
      </c>
      <c r="B1" s="43"/>
      <c r="C1" s="43"/>
      <c r="D1" s="43"/>
      <c r="E1" s="43"/>
      <c r="F1" s="43"/>
      <c r="G1" s="43"/>
      <c r="H1" s="44"/>
    </row>
    <row r="3" spans="1:8" x14ac:dyDescent="0.25">
      <c r="A3" s="1" t="s">
        <v>52</v>
      </c>
      <c r="B3" s="28">
        <f>ROUND(AVERAGE(Calificaciones!J9:J18),1)</f>
        <v>7.4</v>
      </c>
      <c r="D3" s="1" t="s">
        <v>53</v>
      </c>
      <c r="E3" s="28">
        <f>MAX(Calificaciones!AA9:AA18)</f>
        <v>9.1999999999999993</v>
      </c>
      <c r="G3" s="29" t="s">
        <v>54</v>
      </c>
    </row>
    <row r="4" spans="1:8" x14ac:dyDescent="0.25">
      <c r="A4" s="1" t="s">
        <v>55</v>
      </c>
      <c r="B4" s="28">
        <f>ROUND(AVERAGE(Calificaciones!R9:R18),1)</f>
        <v>7.5</v>
      </c>
      <c r="D4" s="1" t="s">
        <v>56</v>
      </c>
      <c r="E4" s="28" t="str">
        <f>INDEX(Calificaciones!B9:B18,MATCH(E3,Calificaciones!AA9:AA18,0))</f>
        <v>Carla Hernández</v>
      </c>
      <c r="G4" t="s">
        <v>57</v>
      </c>
      <c r="H4" s="30">
        <f>B3</f>
        <v>7.4</v>
      </c>
    </row>
    <row r="5" spans="1:8" x14ac:dyDescent="0.25">
      <c r="A5" s="1" t="s">
        <v>58</v>
      </c>
      <c r="B5" s="28">
        <f>ROUND(AVERAGE(Calificaciones!Z9:Z18),1)</f>
        <v>7.8</v>
      </c>
      <c r="D5" s="1" t="s">
        <v>59</v>
      </c>
      <c r="E5" s="28">
        <f>COUNTIF(Calificaciones!AA9:AA18,"&lt;6")</f>
        <v>1</v>
      </c>
      <c r="G5" t="s">
        <v>60</v>
      </c>
      <c r="H5" s="30">
        <f>B4</f>
        <v>7.5</v>
      </c>
    </row>
    <row r="6" spans="1:8" ht="30" x14ac:dyDescent="0.25">
      <c r="A6" s="1" t="s">
        <v>61</v>
      </c>
      <c r="B6" s="28">
        <f>ROUND(AVERAGE(Calificaciones!AA9:AA18),1)</f>
        <v>7.6</v>
      </c>
      <c r="D6" s="1" t="s">
        <v>62</v>
      </c>
      <c r="E6" s="31">
        <f>AVERAGE(Calificaciones!AC9:AC18)</f>
        <v>0.93799999999999994</v>
      </c>
      <c r="G6" t="s">
        <v>63</v>
      </c>
      <c r="H6" s="30">
        <f>B5</f>
        <v>7.8</v>
      </c>
    </row>
    <row r="7" spans="1:8" x14ac:dyDescent="0.25">
      <c r="A7" s="1" t="s">
        <v>64</v>
      </c>
      <c r="B7" s="31">
        <f>COUNTIF(Calificaciones!AA9:AA18,"&gt;=6")/COUNTA(Calificaciones!AA9:AA18)</f>
        <v>0.9</v>
      </c>
      <c r="G7" t="s">
        <v>65</v>
      </c>
      <c r="H7" s="30">
        <f>B6</f>
        <v>7.6</v>
      </c>
    </row>
    <row r="8" spans="1:8" x14ac:dyDescent="0.25">
      <c r="A8" s="52" t="s">
        <v>66</v>
      </c>
      <c r="B8" s="53"/>
      <c r="C8" s="53"/>
      <c r="D8" s="53"/>
      <c r="E8" s="53"/>
      <c r="F8" s="53"/>
      <c r="G8" s="53"/>
      <c r="H8" s="53"/>
    </row>
    <row r="10" spans="1:8" ht="21.95" customHeight="1" x14ac:dyDescent="0.25">
      <c r="A10" s="4" t="s">
        <v>21</v>
      </c>
      <c r="B10" s="4" t="s">
        <v>22</v>
      </c>
      <c r="C10" s="4" t="s">
        <v>67</v>
      </c>
      <c r="D10" s="4" t="s">
        <v>68</v>
      </c>
      <c r="E10" s="4" t="s">
        <v>69</v>
      </c>
      <c r="F10" s="4" t="s">
        <v>70</v>
      </c>
      <c r="G10" s="4" t="s">
        <v>27</v>
      </c>
      <c r="H10" s="4" t="s">
        <v>28</v>
      </c>
    </row>
    <row r="11" spans="1:8" x14ac:dyDescent="0.25">
      <c r="A11" s="6">
        <f>Calificaciones!A9</f>
        <v>1</v>
      </c>
      <c r="B11" s="32" t="str">
        <f>Calificaciones!B9</f>
        <v>Ana Martínez</v>
      </c>
      <c r="C11" s="33">
        <f>Calificaciones!J9</f>
        <v>8.4</v>
      </c>
      <c r="D11" s="33">
        <f>Calificaciones!R9</f>
        <v>8.1999999999999993</v>
      </c>
      <c r="E11" s="33">
        <f>Calificaciones!Z9</f>
        <v>8.6999999999999993</v>
      </c>
      <c r="F11" s="33">
        <f>Calificaciones!AA9</f>
        <v>8.4</v>
      </c>
      <c r="G11" s="6" t="str">
        <f>Calificaciones!AB9</f>
        <v>Notable</v>
      </c>
      <c r="H11" s="34">
        <f>Calificaciones!AC9</f>
        <v>0.96</v>
      </c>
    </row>
    <row r="12" spans="1:8" x14ac:dyDescent="0.25">
      <c r="A12" s="15">
        <f>Calificaciones!A10</f>
        <v>2</v>
      </c>
      <c r="B12" s="35" t="str">
        <f>Calificaciones!B10</f>
        <v>Bruno Sánchez</v>
      </c>
      <c r="C12" s="36">
        <f>Calificaciones!J10</f>
        <v>6.3</v>
      </c>
      <c r="D12" s="36">
        <f>Calificaciones!R10</f>
        <v>6.2</v>
      </c>
      <c r="E12" s="36">
        <f>Calificaciones!Z10</f>
        <v>6.4</v>
      </c>
      <c r="F12" s="36">
        <f>Calificaciones!AA10</f>
        <v>6.3</v>
      </c>
      <c r="G12" s="15" t="str">
        <f>Calificaciones!AB10</f>
        <v>Aprobado</v>
      </c>
      <c r="H12" s="37">
        <f>Calificaciones!AC10</f>
        <v>0.92</v>
      </c>
    </row>
    <row r="13" spans="1:8" x14ac:dyDescent="0.25">
      <c r="A13" s="6">
        <f>Calificaciones!A11</f>
        <v>3</v>
      </c>
      <c r="B13" s="32" t="str">
        <f>Calificaciones!B11</f>
        <v>Carla Hernández</v>
      </c>
      <c r="C13" s="33">
        <f>Calificaciones!J11</f>
        <v>9.1999999999999993</v>
      </c>
      <c r="D13" s="33">
        <f>Calificaciones!R11</f>
        <v>9.1</v>
      </c>
      <c r="E13" s="33">
        <f>Calificaciones!Z11</f>
        <v>9.4</v>
      </c>
      <c r="F13" s="33">
        <f>Calificaciones!AA11</f>
        <v>9.1999999999999993</v>
      </c>
      <c r="G13" s="6" t="str">
        <f>Calificaciones!AB11</f>
        <v>Sobresaliente</v>
      </c>
      <c r="H13" s="34">
        <f>Calificaciones!AC11</f>
        <v>0.98</v>
      </c>
    </row>
    <row r="14" spans="1:8" x14ac:dyDescent="0.25">
      <c r="A14" s="15">
        <f>Calificaciones!A12</f>
        <v>4</v>
      </c>
      <c r="B14" s="35" t="str">
        <f>Calificaciones!B12</f>
        <v>Diego Ramírez</v>
      </c>
      <c r="C14" s="36">
        <f>Calificaciones!J12</f>
        <v>5.6</v>
      </c>
      <c r="D14" s="36">
        <f>Calificaciones!R12</f>
        <v>5.7</v>
      </c>
      <c r="E14" s="36">
        <f>Calificaciones!Z12</f>
        <v>6.2</v>
      </c>
      <c r="F14" s="36">
        <f>Calificaciones!AA12</f>
        <v>5.8</v>
      </c>
      <c r="G14" s="15" t="str">
        <f>Calificaciones!AB12</f>
        <v>Requiere apoyo</v>
      </c>
      <c r="H14" s="37">
        <f>Calificaciones!AC12</f>
        <v>0.88</v>
      </c>
    </row>
    <row r="15" spans="1:8" x14ac:dyDescent="0.25">
      <c r="A15" s="6">
        <f>Calificaciones!A13</f>
        <v>5</v>
      </c>
      <c r="B15" s="32" t="str">
        <f>Calificaciones!B13</f>
        <v>Elena Torres</v>
      </c>
      <c r="C15" s="33">
        <f>Calificaciones!J13</f>
        <v>7.3</v>
      </c>
      <c r="D15" s="33">
        <f>Calificaciones!R13</f>
        <v>7.2</v>
      </c>
      <c r="E15" s="33">
        <f>Calificaciones!Z13</f>
        <v>7.7</v>
      </c>
      <c r="F15" s="33">
        <f>Calificaciones!AA13</f>
        <v>7.4</v>
      </c>
      <c r="G15" s="6" t="str">
        <f>Calificaciones!AB13</f>
        <v>Aprobado</v>
      </c>
      <c r="H15" s="34">
        <f>Calificaciones!AC13</f>
        <v>0.94</v>
      </c>
    </row>
    <row r="16" spans="1:8" x14ac:dyDescent="0.25">
      <c r="A16" s="15">
        <f>Calificaciones!A14</f>
        <v>6</v>
      </c>
      <c r="B16" s="35" t="str">
        <f>Calificaciones!B14</f>
        <v>Fernando Díaz</v>
      </c>
      <c r="C16" s="36">
        <f>Calificaciones!J14</f>
        <v>7.7</v>
      </c>
      <c r="D16" s="36">
        <f>Calificaciones!R14</f>
        <v>7.6</v>
      </c>
      <c r="E16" s="36">
        <f>Calificaciones!Z14</f>
        <v>8.1999999999999993</v>
      </c>
      <c r="F16" s="36">
        <f>Calificaciones!AA14</f>
        <v>7.8</v>
      </c>
      <c r="G16" s="15" t="str">
        <f>Calificaciones!AB14</f>
        <v>Aprobado</v>
      </c>
      <c r="H16" s="37">
        <f>Calificaciones!AC14</f>
        <v>0.93</v>
      </c>
    </row>
    <row r="17" spans="1:8" x14ac:dyDescent="0.25">
      <c r="A17" s="6">
        <f>Calificaciones!A15</f>
        <v>7</v>
      </c>
      <c r="B17" s="32" t="str">
        <f>Calificaciones!B15</f>
        <v>Gabriela Ruiz</v>
      </c>
      <c r="C17" s="33">
        <f>Calificaciones!J15</f>
        <v>6.2</v>
      </c>
      <c r="D17" s="33">
        <f>Calificaciones!R15</f>
        <v>6.6</v>
      </c>
      <c r="E17" s="33">
        <f>Calificaciones!Z15</f>
        <v>6.9</v>
      </c>
      <c r="F17" s="33">
        <f>Calificaciones!AA15</f>
        <v>6.6</v>
      </c>
      <c r="G17" s="6" t="str">
        <f>Calificaciones!AB15</f>
        <v>Aprobado</v>
      </c>
      <c r="H17" s="34">
        <f>Calificaciones!AC15</f>
        <v>0.9</v>
      </c>
    </row>
    <row r="18" spans="1:8" x14ac:dyDescent="0.25">
      <c r="A18" s="15">
        <f>Calificaciones!A16</f>
        <v>8</v>
      </c>
      <c r="B18" s="35" t="str">
        <f>Calificaciones!B16</f>
        <v>Hugo Castillo</v>
      </c>
      <c r="C18" s="36">
        <f>Calificaciones!J16</f>
        <v>8.1</v>
      </c>
      <c r="D18" s="36">
        <f>Calificaciones!R16</f>
        <v>8.1</v>
      </c>
      <c r="E18" s="36">
        <f>Calificaciones!Z16</f>
        <v>8.4</v>
      </c>
      <c r="F18" s="36">
        <f>Calificaciones!AA16</f>
        <v>8.1999999999999993</v>
      </c>
      <c r="G18" s="15" t="str">
        <f>Calificaciones!AB16</f>
        <v>Notable</v>
      </c>
      <c r="H18" s="37">
        <f>Calificaciones!AC16</f>
        <v>0.97</v>
      </c>
    </row>
    <row r="19" spans="1:8" x14ac:dyDescent="0.25">
      <c r="A19" s="6">
        <f>Calificaciones!A17</f>
        <v>9</v>
      </c>
      <c r="B19" s="32" t="str">
        <f>Calificaciones!B17</f>
        <v>Isabella Gómez</v>
      </c>
      <c r="C19" s="33">
        <f>Calificaciones!J17</f>
        <v>8.6999999999999993</v>
      </c>
      <c r="D19" s="33">
        <f>Calificaciones!R17</f>
        <v>8.6999999999999993</v>
      </c>
      <c r="E19" s="33">
        <f>Calificaciones!Z17</f>
        <v>9.1</v>
      </c>
      <c r="F19" s="33">
        <f>Calificaciones!AA17</f>
        <v>8.8000000000000007</v>
      </c>
      <c r="G19" s="6" t="str">
        <f>Calificaciones!AB17</f>
        <v>Notable</v>
      </c>
      <c r="H19" s="34">
        <f>Calificaciones!AC17</f>
        <v>0.99</v>
      </c>
    </row>
    <row r="20" spans="1:8" x14ac:dyDescent="0.25">
      <c r="A20" s="15">
        <f>Calificaciones!A18</f>
        <v>10</v>
      </c>
      <c r="B20" s="35" t="str">
        <f>Calificaciones!B18</f>
        <v>Javier Navarro</v>
      </c>
      <c r="C20" s="36">
        <f>Calificaciones!J18</f>
        <v>6.9</v>
      </c>
      <c r="D20" s="36">
        <f>Calificaciones!R18</f>
        <v>7.1</v>
      </c>
      <c r="E20" s="36">
        <f>Calificaciones!Z18</f>
        <v>7.4</v>
      </c>
      <c r="F20" s="36">
        <f>Calificaciones!AA18</f>
        <v>7.1</v>
      </c>
      <c r="G20" s="15" t="str">
        <f>Calificaciones!AB18</f>
        <v>Aprobado</v>
      </c>
      <c r="H20" s="37">
        <f>Calificaciones!AC18</f>
        <v>0.91</v>
      </c>
    </row>
  </sheetData>
  <mergeCells count="2">
    <mergeCell ref="A8:H8"/>
    <mergeCell ref="A1:H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cols>
    <col min="1" max="1" width="18" customWidth="1"/>
  </cols>
  <sheetData>
    <row r="1" spans="1:1" x14ac:dyDescent="0.25">
      <c r="A1" s="29" t="s">
        <v>71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Calificaciones</vt:lpstr>
      <vt:lpstr>Resumen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2026-01-14T07:53:34Z</dcterms:created>
  <dcterms:modified xsi:type="dcterms:W3CDTF">2026-01-14T07:53:34Z</dcterms:modified>
</cp:coreProperties>
</file>