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precios\"/>
    </mc:Choice>
  </mc:AlternateContent>
  <xr:revisionPtr revIDLastSave="0" documentId="13_ncr:1_{7D67C90C-3BD3-41D2-A3AA-D5DA529AC6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de precios" sheetId="1" r:id="rId1"/>
  </sheets>
  <definedNames>
    <definedName name="Categorias">'Lista de precios'!$S$7:$S$9</definedName>
    <definedName name="SiNo">'Lista de precios'!$S$3:$S$4</definedName>
    <definedName name="Unidades">'Lista de precios'!$S$12:$S$14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B23" i="1"/>
  <c r="B21" i="1"/>
  <c r="I17" i="1"/>
  <c r="H17" i="1"/>
  <c r="J17" i="1" s="1"/>
  <c r="I16" i="1"/>
  <c r="H16" i="1"/>
  <c r="J16" i="1" s="1"/>
  <c r="I15" i="1"/>
  <c r="H15" i="1"/>
  <c r="J15" i="1" s="1"/>
  <c r="I14" i="1"/>
  <c r="J14" i="1" s="1"/>
  <c r="H14" i="1"/>
  <c r="I13" i="1"/>
  <c r="H13" i="1"/>
  <c r="J13" i="1" s="1"/>
  <c r="B25" i="1" l="1"/>
  <c r="B22" i="1"/>
  <c r="N13" i="1"/>
  <c r="L13" i="1"/>
  <c r="F22" i="1"/>
  <c r="N14" i="1"/>
  <c r="L14" i="1"/>
  <c r="N16" i="1"/>
  <c r="L16" i="1"/>
  <c r="F23" i="1"/>
  <c r="N15" i="1"/>
  <c r="L15" i="1"/>
  <c r="F24" i="1"/>
  <c r="N17" i="1"/>
  <c r="L17" i="1"/>
</calcChain>
</file>

<file path=xl/sharedStrings.xml><?xml version="1.0" encoding="utf-8"?>
<sst xmlns="http://schemas.openxmlformats.org/spreadsheetml/2006/main" count="89" uniqueCount="70">
  <si>
    <t>Lista de precios — Modelo profesional</t>
  </si>
  <si>
    <t>Datos de la empresa</t>
  </si>
  <si>
    <t>Nombre</t>
  </si>
  <si>
    <t>Taller de cerámica Arena</t>
  </si>
  <si>
    <t>Dirección</t>
  </si>
  <si>
    <t>C/ Río 14, Valencia</t>
  </si>
  <si>
    <t>Correo</t>
  </si>
  <si>
    <t>ventas@ceramicaarena.es</t>
  </si>
  <si>
    <t>Teléfono</t>
  </si>
  <si>
    <t>+34 600 111 222</t>
  </si>
  <si>
    <t>Parámetros</t>
  </si>
  <si>
    <t>Moneda</t>
  </si>
  <si>
    <t>€ (cambia el formato si lo necesitas)</t>
  </si>
  <si>
    <t>IVA estándar</t>
  </si>
  <si>
    <t>Política de descuentos</t>
  </si>
  <si>
    <t>N1 ≥ 10 uds, N2 ≥ 25 uds</t>
  </si>
  <si>
    <t>Redondeo</t>
  </si>
  <si>
    <t>2 decimales</t>
  </si>
  <si>
    <t>Listas auxiliares</t>
  </si>
  <si>
    <t>SiNo</t>
  </si>
  <si>
    <t>Sí</t>
  </si>
  <si>
    <t>No</t>
  </si>
  <si>
    <t>Categorias</t>
  </si>
  <si>
    <t>Vajilla</t>
  </si>
  <si>
    <t>Decoración</t>
  </si>
  <si>
    <t>Jardín</t>
  </si>
  <si>
    <t>Unidades</t>
  </si>
  <si>
    <t>Unidad</t>
  </si>
  <si>
    <t>Pareja</t>
  </si>
  <si>
    <t>Set</t>
  </si>
  <si>
    <t>Activo</t>
  </si>
  <si>
    <t>Categoría</t>
  </si>
  <si>
    <t>SKU</t>
  </si>
  <si>
    <t>Nombre del artículo</t>
  </si>
  <si>
    <t>Coste unitario</t>
  </si>
  <si>
    <t>Margen objetivo %</t>
  </si>
  <si>
    <t>Precio base</t>
  </si>
  <si>
    <t>IVA %</t>
  </si>
  <si>
    <t>Precio con IVA</t>
  </si>
  <si>
    <t>Desc. N1 % (≥10)</t>
  </si>
  <si>
    <t>Precio N1</t>
  </si>
  <si>
    <t>Desc. N2 % (≥25)</t>
  </si>
  <si>
    <t>Precio N2</t>
  </si>
  <si>
    <t>Stock</t>
  </si>
  <si>
    <t>Última actualización</t>
  </si>
  <si>
    <t>Notas</t>
  </si>
  <si>
    <t>AR-TZ01</t>
  </si>
  <si>
    <t>Taza esmaltada 250 ml</t>
  </si>
  <si>
    <t>Colores: azul, verde</t>
  </si>
  <si>
    <t>AR-PL02</t>
  </si>
  <si>
    <t>Plato llano 25 cm</t>
  </si>
  <si>
    <t>Serie Mediterráneo</t>
  </si>
  <si>
    <t>AR-JR03</t>
  </si>
  <si>
    <t>Jarrón cilíndrico 18 cm</t>
  </si>
  <si>
    <t>Hecho a mano</t>
  </si>
  <si>
    <t>AR-MC04</t>
  </si>
  <si>
    <t>Maceta con plato 14 cm</t>
  </si>
  <si>
    <t>Pendiente de reposición</t>
  </si>
  <si>
    <t>AR-MN05</t>
  </si>
  <si>
    <t>Macetero nano 8 cm</t>
  </si>
  <si>
    <t>Pack de 2</t>
  </si>
  <si>
    <t>Resumen (automático)</t>
  </si>
  <si>
    <t>SKUs activos</t>
  </si>
  <si>
    <t>Valor medio PVP</t>
  </si>
  <si>
    <t>Stock total activo</t>
  </si>
  <si>
    <t>Margen medio</t>
  </si>
  <si>
    <t>Ingresos teóricos (stock x PVP)</t>
  </si>
  <si>
    <t>Totales por categoría</t>
  </si>
  <si>
    <t>Instrucciones:</t>
  </si>
  <si>
    <t>1) Edita IVA y moneda en Parámetros. 2) Añade filas nuevas bajo la tabla. 3) Usa 'Activo=No' para pausar un artículo. 4) Los precios N1/N2 se calculan desde el PVP.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</si>
</sst>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&quot; €&quot;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rgb="FF121528"/>
      <name val="Calibri"/>
      <family val="2"/>
      <scheme val="minor"/>
    </font>
    <font>
      <i/>
      <sz val="9"/>
      <color rgb="FF444444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rgb="FFEEECE1"/>
        <bgColor indexed="64"/>
      </patternFill>
    </fill>
  </fills>
  <borders count="3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164" fontId="0" fillId="0" borderId="2" xfId="0" applyNumberFormat="1" applyBorder="1"/>
    <xf numFmtId="0" fontId="4" fillId="2" borderId="1" xfId="0" applyFont="1" applyFill="1" applyBorder="1" applyAlignment="1">
      <alignment horizontal="center"/>
    </xf>
    <xf numFmtId="165" fontId="0" fillId="0" borderId="2" xfId="0" applyNumberFormat="1" applyBorder="1"/>
    <xf numFmtId="1" fontId="0" fillId="0" borderId="2" xfId="0" applyNumberFormat="1" applyBorder="1"/>
    <xf numFmtId="14" fontId="0" fillId="0" borderId="2" xfId="0" applyNumberFormat="1" applyBorder="1"/>
    <xf numFmtId="0" fontId="5" fillId="0" borderId="0" xfId="0" applyFont="1"/>
    <xf numFmtId="0" fontId="4" fillId="2" borderId="0" xfId="0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888888"/>
      </font>
    </dxf>
    <dxf>
      <border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border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pane xSplit="3" ySplit="12" topLeftCell="D13" activePane="bottomRight" state="frozen"/>
      <selection pane="topRight" activeCell="D1" sqref="D1"/>
      <selection pane="bottomLeft" activeCell="A13" sqref="A13"/>
      <selection pane="bottomRight" activeCell="L32" sqref="L32"/>
    </sheetView>
  </sheetViews>
  <sheetFormatPr baseColWidth="10" defaultColWidth="9.140625" defaultRowHeight="15" x14ac:dyDescent="0.25"/>
  <cols>
    <col min="1" max="1" width="30.28515625" customWidth="1"/>
    <col min="2" max="2" width="14.7109375" customWidth="1"/>
    <col min="3" max="3" width="13.42578125" customWidth="1"/>
    <col min="4" max="4" width="28.7109375" customWidth="1"/>
    <col min="5" max="5" width="10.7109375" customWidth="1"/>
    <col min="6" max="10" width="12.7109375" customWidth="1"/>
    <col min="11" max="13" width="14.7109375" customWidth="1"/>
    <col min="14" max="14" width="10.7109375" customWidth="1"/>
    <col min="15" max="15" width="14.7109375" customWidth="1"/>
    <col min="16" max="16" width="24.7109375" customWidth="1"/>
    <col min="17" max="17" width="22.7109375" customWidth="1"/>
    <col min="19" max="19" width="0" hidden="1" customWidth="1"/>
  </cols>
  <sheetData>
    <row r="1" spans="1:1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S1" s="1" t="s">
        <v>18</v>
      </c>
    </row>
    <row r="2" spans="1:19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S2" s="2" t="s">
        <v>19</v>
      </c>
    </row>
    <row r="3" spans="1:19" x14ac:dyDescent="0.25">
      <c r="S3" t="s">
        <v>20</v>
      </c>
    </row>
    <row r="4" spans="1:19" x14ac:dyDescent="0.25">
      <c r="A4" s="11" t="s">
        <v>1</v>
      </c>
      <c r="B4" s="11"/>
      <c r="C4" s="11"/>
      <c r="D4" s="11"/>
      <c r="E4" s="11"/>
      <c r="G4" s="11" t="s">
        <v>10</v>
      </c>
      <c r="H4" s="11"/>
      <c r="I4" s="11"/>
      <c r="J4" s="11"/>
      <c r="K4" s="11"/>
      <c r="L4" s="11"/>
      <c r="M4" s="11"/>
      <c r="N4" s="11"/>
      <c r="O4" s="11"/>
      <c r="P4" s="11"/>
      <c r="Q4" s="11"/>
      <c r="S4" t="s">
        <v>21</v>
      </c>
    </row>
    <row r="5" spans="1:19" x14ac:dyDescent="0.25">
      <c r="A5" s="1" t="s">
        <v>2</v>
      </c>
      <c r="B5" t="s">
        <v>3</v>
      </c>
      <c r="G5" s="1" t="s">
        <v>11</v>
      </c>
      <c r="H5" t="s">
        <v>12</v>
      </c>
    </row>
    <row r="6" spans="1:19" x14ac:dyDescent="0.25">
      <c r="A6" s="1" t="s">
        <v>4</v>
      </c>
      <c r="B6" t="s">
        <v>5</v>
      </c>
      <c r="G6" s="1" t="s">
        <v>13</v>
      </c>
      <c r="H6" s="3">
        <v>0.21</v>
      </c>
      <c r="S6" s="2" t="s">
        <v>22</v>
      </c>
    </row>
    <row r="7" spans="1:19" x14ac:dyDescent="0.25">
      <c r="A7" s="1" t="s">
        <v>6</v>
      </c>
      <c r="B7" t="s">
        <v>7</v>
      </c>
      <c r="G7" s="1" t="s">
        <v>14</v>
      </c>
      <c r="H7" t="s">
        <v>15</v>
      </c>
      <c r="S7" t="s">
        <v>23</v>
      </c>
    </row>
    <row r="8" spans="1:19" x14ac:dyDescent="0.25">
      <c r="A8" s="1" t="s">
        <v>8</v>
      </c>
      <c r="B8" t="s">
        <v>9</v>
      </c>
      <c r="G8" s="1" t="s">
        <v>16</v>
      </c>
      <c r="H8" t="s">
        <v>17</v>
      </c>
      <c r="S8" t="s">
        <v>24</v>
      </c>
    </row>
    <row r="9" spans="1:19" x14ac:dyDescent="0.25">
      <c r="S9" t="s">
        <v>25</v>
      </c>
    </row>
    <row r="11" spans="1:19" x14ac:dyDescent="0.25">
      <c r="S11" s="2" t="s">
        <v>26</v>
      </c>
    </row>
    <row r="12" spans="1:19" x14ac:dyDescent="0.25">
      <c r="A12" s="4" t="s">
        <v>30</v>
      </c>
      <c r="B12" s="4" t="s">
        <v>31</v>
      </c>
      <c r="C12" s="4" t="s">
        <v>32</v>
      </c>
      <c r="D12" s="4" t="s">
        <v>33</v>
      </c>
      <c r="E12" s="4" t="s">
        <v>27</v>
      </c>
      <c r="F12" s="4" t="s">
        <v>34</v>
      </c>
      <c r="G12" s="4" t="s">
        <v>35</v>
      </c>
      <c r="H12" s="4" t="s">
        <v>36</v>
      </c>
      <c r="I12" s="4" t="s">
        <v>37</v>
      </c>
      <c r="J12" s="4" t="s">
        <v>38</v>
      </c>
      <c r="K12" s="4" t="s">
        <v>39</v>
      </c>
      <c r="L12" s="4" t="s">
        <v>40</v>
      </c>
      <c r="M12" s="4" t="s">
        <v>41</v>
      </c>
      <c r="N12" s="4" t="s">
        <v>42</v>
      </c>
      <c r="O12" s="4" t="s">
        <v>43</v>
      </c>
      <c r="P12" s="4" t="s">
        <v>44</v>
      </c>
      <c r="Q12" s="4" t="s">
        <v>45</v>
      </c>
      <c r="S12" t="s">
        <v>27</v>
      </c>
    </row>
    <row r="13" spans="1:19" x14ac:dyDescent="0.25">
      <c r="A13" t="s">
        <v>20</v>
      </c>
      <c r="B13" t="s">
        <v>23</v>
      </c>
      <c r="C13" t="s">
        <v>46</v>
      </c>
      <c r="D13" t="s">
        <v>47</v>
      </c>
      <c r="E13" t="s">
        <v>27</v>
      </c>
      <c r="F13" s="5">
        <v>3.2</v>
      </c>
      <c r="G13" s="3">
        <v>0.55000000000000004</v>
      </c>
      <c r="H13" s="5">
        <f>IFERROR(F13/(1-G13),0)</f>
        <v>7.1111111111111125</v>
      </c>
      <c r="I13" s="3">
        <f>H$6</f>
        <v>0.21</v>
      </c>
      <c r="J13" s="5">
        <f>H13*(1+I13)</f>
        <v>8.6044444444444466</v>
      </c>
      <c r="K13" s="3">
        <v>0.05</v>
      </c>
      <c r="L13" s="5">
        <f>J13*(1-K13)</f>
        <v>8.1742222222222232</v>
      </c>
      <c r="M13" s="3">
        <v>0.1</v>
      </c>
      <c r="N13" s="5">
        <f>J13*(1-M13)</f>
        <v>7.7440000000000024</v>
      </c>
      <c r="O13" s="6">
        <v>28</v>
      </c>
      <c r="P13" s="7">
        <v>45962</v>
      </c>
      <c r="Q13" s="8" t="s">
        <v>48</v>
      </c>
      <c r="S13" t="s">
        <v>28</v>
      </c>
    </row>
    <row r="14" spans="1:19" x14ac:dyDescent="0.25">
      <c r="A14" t="s">
        <v>20</v>
      </c>
      <c r="B14" t="s">
        <v>23</v>
      </c>
      <c r="C14" t="s">
        <v>49</v>
      </c>
      <c r="D14" t="s">
        <v>50</v>
      </c>
      <c r="E14" t="s">
        <v>27</v>
      </c>
      <c r="F14" s="5">
        <v>4.5</v>
      </c>
      <c r="G14" s="3">
        <v>0.5</v>
      </c>
      <c r="H14" s="5">
        <f>IFERROR(F14/(1-G14),0)</f>
        <v>9</v>
      </c>
      <c r="I14" s="3">
        <f>H$6</f>
        <v>0.21</v>
      </c>
      <c r="J14" s="5">
        <f>H14*(1+I14)</f>
        <v>10.89</v>
      </c>
      <c r="K14" s="3">
        <v>0.03</v>
      </c>
      <c r="L14" s="5">
        <f>J14*(1-K14)</f>
        <v>10.5633</v>
      </c>
      <c r="M14" s="3">
        <v>7.0000000000000007E-2</v>
      </c>
      <c r="N14" s="5">
        <f>J14*(1-M14)</f>
        <v>10.127699999999999</v>
      </c>
      <c r="O14" s="6">
        <v>12</v>
      </c>
      <c r="P14" s="7">
        <v>45954</v>
      </c>
      <c r="Q14" s="8" t="s">
        <v>51</v>
      </c>
      <c r="S14" t="s">
        <v>29</v>
      </c>
    </row>
    <row r="15" spans="1:19" x14ac:dyDescent="0.25">
      <c r="A15" t="s">
        <v>20</v>
      </c>
      <c r="B15" t="s">
        <v>24</v>
      </c>
      <c r="C15" t="s">
        <v>52</v>
      </c>
      <c r="D15" t="s">
        <v>53</v>
      </c>
      <c r="E15" t="s">
        <v>27</v>
      </c>
      <c r="F15" s="5">
        <v>6.1</v>
      </c>
      <c r="G15" s="3">
        <v>0.6</v>
      </c>
      <c r="H15" s="5">
        <f>IFERROR(F15/(1-G15),0)</f>
        <v>15.249999999999998</v>
      </c>
      <c r="I15" s="3">
        <f>H$6</f>
        <v>0.21</v>
      </c>
      <c r="J15" s="5">
        <f>H15*(1+I15)</f>
        <v>18.452499999999997</v>
      </c>
      <c r="K15" s="3">
        <v>0.08</v>
      </c>
      <c r="L15" s="5">
        <f>J15*(1-K15)</f>
        <v>16.976299999999998</v>
      </c>
      <c r="M15" s="3">
        <v>0.15</v>
      </c>
      <c r="N15" s="5">
        <f>J15*(1-M15)</f>
        <v>15.684624999999997</v>
      </c>
      <c r="O15" s="6">
        <v>7</v>
      </c>
      <c r="P15" s="7">
        <v>45966</v>
      </c>
      <c r="Q15" s="8" t="s">
        <v>54</v>
      </c>
    </row>
    <row r="16" spans="1:19" x14ac:dyDescent="0.25">
      <c r="A16" t="s">
        <v>21</v>
      </c>
      <c r="B16" t="s">
        <v>25</v>
      </c>
      <c r="C16" t="s">
        <v>55</v>
      </c>
      <c r="D16" t="s">
        <v>56</v>
      </c>
      <c r="E16" t="s">
        <v>29</v>
      </c>
      <c r="F16" s="5">
        <v>5</v>
      </c>
      <c r="G16" s="3">
        <v>0.45</v>
      </c>
      <c r="H16" s="5">
        <f>IFERROR(F16/(1-G16),0)</f>
        <v>9.0909090909090899</v>
      </c>
      <c r="I16" s="3">
        <f>H$6</f>
        <v>0.21</v>
      </c>
      <c r="J16" s="5">
        <f>H16*(1+I16)</f>
        <v>10.999999999999998</v>
      </c>
      <c r="K16" s="3">
        <v>0.05</v>
      </c>
      <c r="L16" s="5">
        <f>J16*(1-K16)</f>
        <v>10.449999999999998</v>
      </c>
      <c r="M16" s="3">
        <v>0.12</v>
      </c>
      <c r="N16" s="5">
        <f>J16*(1-M16)</f>
        <v>9.6799999999999979</v>
      </c>
      <c r="O16" s="6">
        <v>3</v>
      </c>
      <c r="P16" s="7">
        <v>45910</v>
      </c>
      <c r="Q16" s="8" t="s">
        <v>57</v>
      </c>
    </row>
    <row r="17" spans="1:17" x14ac:dyDescent="0.25">
      <c r="A17" t="s">
        <v>20</v>
      </c>
      <c r="B17" t="s">
        <v>25</v>
      </c>
      <c r="C17" t="s">
        <v>58</v>
      </c>
      <c r="D17" t="s">
        <v>59</v>
      </c>
      <c r="E17" t="s">
        <v>28</v>
      </c>
      <c r="F17" s="5">
        <v>2.1</v>
      </c>
      <c r="G17" s="3">
        <v>0.5</v>
      </c>
      <c r="H17" s="5">
        <f>IFERROR(F17/(1-G17),0)</f>
        <v>4.2</v>
      </c>
      <c r="I17" s="3">
        <f>H$6</f>
        <v>0.21</v>
      </c>
      <c r="J17" s="5">
        <f>H17*(1+I17)</f>
        <v>5.0819999999999999</v>
      </c>
      <c r="K17" s="3">
        <v>0.05</v>
      </c>
      <c r="L17" s="5">
        <f>J17*(1-K17)</f>
        <v>4.8278999999999996</v>
      </c>
      <c r="M17" s="3">
        <v>0.1</v>
      </c>
      <c r="N17" s="5">
        <f>J17*(1-M17)</f>
        <v>4.5738000000000003</v>
      </c>
      <c r="O17" s="6">
        <v>40</v>
      </c>
      <c r="P17" s="7">
        <v>45970</v>
      </c>
      <c r="Q17" s="8" t="s">
        <v>60</v>
      </c>
    </row>
    <row r="20" spans="1:17" x14ac:dyDescent="0.25">
      <c r="A20" s="11" t="s">
        <v>61</v>
      </c>
      <c r="B20" s="11"/>
      <c r="C20" s="11"/>
      <c r="D20" s="11"/>
      <c r="E20" s="11"/>
      <c r="F20" s="11"/>
      <c r="G20" s="11"/>
      <c r="H20" s="11"/>
      <c r="I20" s="11"/>
      <c r="J20" s="11"/>
    </row>
    <row r="21" spans="1:17" x14ac:dyDescent="0.25">
      <c r="A21" s="1" t="s">
        <v>62</v>
      </c>
      <c r="B21">
        <f>COUNTIF(A13:A112,"Sí")</f>
        <v>4</v>
      </c>
      <c r="E21" s="1" t="s">
        <v>67</v>
      </c>
    </row>
    <row r="22" spans="1:17" x14ac:dyDescent="0.25">
      <c r="A22" s="1" t="s">
        <v>63</v>
      </c>
      <c r="B22" s="5">
        <f>IFERROR(AVERAGEIF(A13:A112,"Sí",J13:J112),0)</f>
        <v>10.75723611111111</v>
      </c>
      <c r="E22" s="8" t="s">
        <v>23</v>
      </c>
      <c r="F22" s="5">
        <f>SUMIFS(J13:J112,B13:B112,"Vajilla",A13:A112,"Sí")</f>
        <v>19.494444444444447</v>
      </c>
    </row>
    <row r="23" spans="1:17" x14ac:dyDescent="0.25">
      <c r="A23" s="1" t="s">
        <v>64</v>
      </c>
      <c r="B23">
        <f>SUMIF(A13:A112,"Sí",O13:O112)</f>
        <v>87</v>
      </c>
      <c r="E23" s="8" t="s">
        <v>24</v>
      </c>
      <c r="F23" s="5">
        <f>SUMIFS(J13:J112,B13:B112,"Decoración",A13:A112,"Sí")</f>
        <v>18.452499999999997</v>
      </c>
    </row>
    <row r="24" spans="1:17" x14ac:dyDescent="0.25">
      <c r="A24" s="1" t="s">
        <v>65</v>
      </c>
      <c r="B24" s="3">
        <f>IFERROR(AVERAGEIF(A13:A112,"Sí",G13:G112),0)</f>
        <v>0.53749999999999998</v>
      </c>
      <c r="E24" s="8" t="s">
        <v>25</v>
      </c>
      <c r="F24" s="5">
        <f>SUMIFS(J13:J112,B13:B112,"Jardín",A13:A112,"Sí")</f>
        <v>5.0819999999999999</v>
      </c>
    </row>
    <row r="25" spans="1:17" x14ac:dyDescent="0.25">
      <c r="A25" s="1" t="s">
        <v>66</v>
      </c>
      <c r="B25" s="5">
        <f>SUMPRODUCT((A13:A112="Sí")*(O13:O112)*(J13:J112))</f>
        <v>704.05194444444453</v>
      </c>
    </row>
    <row r="28" spans="1:17" x14ac:dyDescent="0.25">
      <c r="A28" s="9" t="s">
        <v>68</v>
      </c>
    </row>
    <row r="29" spans="1:17" x14ac:dyDescent="0.25">
      <c r="A29" s="2" t="s">
        <v>69</v>
      </c>
    </row>
  </sheetData>
  <mergeCells count="4">
    <mergeCell ref="A1:Q2"/>
    <mergeCell ref="A4:E4"/>
    <mergeCell ref="G4:Q4"/>
    <mergeCell ref="A20:J20"/>
  </mergeCells>
  <conditionalFormatting sqref="A13:Q18">
    <cfRule type="notContainsBlanks" dxfId="3" priority="1">
      <formula>LEN(TRIM(A13))&gt;0</formula>
    </cfRule>
    <cfRule type="containsBlanks" dxfId="2" priority="2">
      <formula>LEN(TRIM(A13))=0</formula>
    </cfRule>
    <cfRule type="expression" dxfId="1" priority="3">
      <formula>$A13="No"</formula>
    </cfRule>
  </conditionalFormatting>
  <conditionalFormatting sqref="O13:O18">
    <cfRule type="expression" dxfId="0" priority="4">
      <formula>AND($A13="Sí",$O13&lt;5)</formula>
    </cfRule>
  </conditionalFormatting>
  <dataValidations count="5">
    <dataValidation type="list" allowBlank="1" showInputMessage="1" showErrorMessage="1" sqref="A13:A112" xr:uid="{00000000-0002-0000-0000-000000000000}">
      <formula1>SiNo</formula1>
    </dataValidation>
    <dataValidation type="list" allowBlank="1" showInputMessage="1" showErrorMessage="1" sqref="B13:B112" xr:uid="{00000000-0002-0000-0000-000001000000}">
      <formula1>Categorias</formula1>
    </dataValidation>
    <dataValidation type="list" allowBlank="1" showInputMessage="1" showErrorMessage="1" sqref="E13:E112" xr:uid="{00000000-0002-0000-0000-000002000000}">
      <formula1>Unidades</formula1>
    </dataValidation>
    <dataValidation type="decimal" operator="greaterThanOrEqual" allowBlank="1" showInputMessage="1" showErrorMessage="1" sqref="G13:G112 M13:M112 K13:K112 I13:I112" xr:uid="{00000000-0002-0000-0000-000003000000}">
      <formula1>0</formula1>
    </dataValidation>
    <dataValidation type="whole" operator="greaterThanOrEqual" allowBlank="1" showInputMessage="1" showErrorMessage="1" sqref="O13:O112" xr:uid="{00000000-0002-0000-0000-000007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Lista de precios</vt:lpstr>
      <vt:lpstr>Categorias</vt:lpstr>
      <vt:lpstr>SiNo</vt:lpstr>
      <vt:lpstr>Unidades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2025-11-06T11:44:00Z</dcterms:created>
  <dcterms:modified xsi:type="dcterms:W3CDTF">2025-11-06T11:48:35Z</dcterms:modified>
</cp:coreProperties>
</file>