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inventario\"/>
    </mc:Choice>
  </mc:AlternateContent>
  <xr:revisionPtr revIDLastSave="0" documentId="13_ncr:1_{274CAFF9-99D4-4F81-97B2-8AF4C571561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ventario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6" i="1" l="1"/>
  <c r="G16" i="1"/>
  <c r="H16" i="1" s="1"/>
  <c r="E16" i="1"/>
  <c r="Z16" i="1"/>
  <c r="AA16" i="1" s="1"/>
  <c r="X16" i="1"/>
  <c r="Q16" i="1"/>
  <c r="R16" i="1" s="1"/>
  <c r="O16" i="1"/>
  <c r="Z15" i="1"/>
  <c r="AA15" i="1" s="1"/>
  <c r="X15" i="1"/>
  <c r="Q15" i="1"/>
  <c r="R15" i="1" s="1"/>
  <c r="O15" i="1"/>
  <c r="F15" i="1"/>
  <c r="E15" i="1"/>
  <c r="G15" i="1" s="1"/>
  <c r="Z14" i="1"/>
  <c r="AA14" i="1" s="1"/>
  <c r="X14" i="1"/>
  <c r="Q14" i="1"/>
  <c r="R14" i="1" s="1"/>
  <c r="O14" i="1"/>
  <c r="G14" i="1"/>
  <c r="F14" i="1"/>
  <c r="E14" i="1"/>
  <c r="Z13" i="1"/>
  <c r="AA13" i="1" s="1"/>
  <c r="X13" i="1"/>
  <c r="R13" i="1"/>
  <c r="Q13" i="1"/>
  <c r="O13" i="1"/>
  <c r="G13" i="1"/>
  <c r="F13" i="1"/>
  <c r="E13" i="1"/>
  <c r="Z12" i="1"/>
  <c r="AA12" i="1" s="1"/>
  <c r="X12" i="1"/>
  <c r="R12" i="1"/>
  <c r="Q12" i="1"/>
  <c r="O12" i="1"/>
  <c r="F12" i="1"/>
  <c r="E12" i="1"/>
  <c r="G12" i="1" s="1"/>
  <c r="AA11" i="1"/>
  <c r="Z11" i="1"/>
  <c r="X11" i="1"/>
  <c r="R11" i="1"/>
  <c r="Q11" i="1"/>
  <c r="O11" i="1"/>
  <c r="F11" i="1"/>
  <c r="E11" i="1"/>
  <c r="G11" i="1" s="1"/>
  <c r="AA10" i="1"/>
  <c r="Z10" i="1"/>
  <c r="X10" i="1"/>
  <c r="Q10" i="1"/>
  <c r="R10" i="1" s="1"/>
  <c r="O10" i="1"/>
  <c r="G10" i="1"/>
  <c r="F10" i="1"/>
  <c r="E10" i="1"/>
  <c r="Z9" i="1"/>
  <c r="AA9" i="1" s="1"/>
  <c r="X9" i="1"/>
  <c r="Q9" i="1"/>
  <c r="R9" i="1" s="1"/>
  <c r="O9" i="1"/>
  <c r="F9" i="1"/>
  <c r="G9" i="1" s="1"/>
  <c r="E9" i="1"/>
  <c r="Z8" i="1"/>
  <c r="AA8" i="1" s="1"/>
  <c r="X8" i="1"/>
  <c r="Q8" i="1"/>
  <c r="R8" i="1" s="1"/>
  <c r="O8" i="1"/>
  <c r="F8" i="1"/>
  <c r="G8" i="1" s="1"/>
  <c r="E8" i="1"/>
  <c r="Z7" i="1"/>
  <c r="AA7" i="1" s="1"/>
  <c r="X7" i="1"/>
  <c r="Q7" i="1"/>
  <c r="R7" i="1" s="1"/>
  <c r="O7" i="1"/>
  <c r="F7" i="1"/>
  <c r="G7" i="1" s="1"/>
  <c r="E7" i="1"/>
  <c r="Z6" i="1"/>
  <c r="AA6" i="1" s="1"/>
  <c r="X6" i="1"/>
  <c r="Q6" i="1"/>
  <c r="R6" i="1" s="1"/>
  <c r="O6" i="1"/>
  <c r="F6" i="1"/>
  <c r="G6" i="1" s="1"/>
  <c r="E6" i="1"/>
</calcChain>
</file>

<file path=xl/sharedStrings.xml><?xml version="1.0" encoding="utf-8"?>
<sst xmlns="http://schemas.openxmlformats.org/spreadsheetml/2006/main" count="87" uniqueCount="66">
  <si>
    <t>CONTROL DE INVENTARIO Y VENTAS - CAFETERÍA</t>
  </si>
  <si>
    <t>COMPRAS / ENTRADAS</t>
  </si>
  <si>
    <t>Código</t>
  </si>
  <si>
    <t>Producto</t>
  </si>
  <si>
    <t>Unidad</t>
  </si>
  <si>
    <t>Entradas</t>
  </si>
  <si>
    <t>Salidas</t>
  </si>
  <si>
    <t>Nº ticket</t>
  </si>
  <si>
    <t>Fecha</t>
  </si>
  <si>
    <t>Cliente</t>
  </si>
  <si>
    <t>Descripción</t>
  </si>
  <si>
    <t>Cantidad</t>
  </si>
  <si>
    <t>Importe</t>
  </si>
  <si>
    <t>Nº factura</t>
  </si>
  <si>
    <t>Proveedor</t>
  </si>
  <si>
    <t>CF001</t>
  </si>
  <si>
    <t>Café en grano mezcla</t>
  </si>
  <si>
    <t>kg</t>
  </si>
  <si>
    <t>TCK-001</t>
  </si>
  <si>
    <t>2025-01-10</t>
  </si>
  <si>
    <t>Mesa 4</t>
  </si>
  <si>
    <t>PA002</t>
  </si>
  <si>
    <t>FAC-2025-01</t>
  </si>
  <si>
    <t>2025-01-08</t>
  </si>
  <si>
    <t>Tostador Norte</t>
  </si>
  <si>
    <t>CF002</t>
  </si>
  <si>
    <t>Café descafeinado</t>
  </si>
  <si>
    <t>TCK-002</t>
  </si>
  <si>
    <t>Mesa 2</t>
  </si>
  <si>
    <t>FAC-2025-02</t>
  </si>
  <si>
    <t>Panadería Centro</t>
  </si>
  <si>
    <t>PA001</t>
  </si>
  <si>
    <t>TE001</t>
  </si>
  <si>
    <t>Té verde</t>
  </si>
  <si>
    <t>caja</t>
  </si>
  <si>
    <t>TCK-003</t>
  </si>
  <si>
    <t>2025-01-11</t>
  </si>
  <si>
    <t>Mesa 7</t>
  </si>
  <si>
    <t>FAC-2025-03</t>
  </si>
  <si>
    <t>2025-01-09</t>
  </si>
  <si>
    <t>Lácteos Rivera</t>
  </si>
  <si>
    <t>LE001</t>
  </si>
  <si>
    <t>TE002</t>
  </si>
  <si>
    <t>Té negro</t>
  </si>
  <si>
    <t>TCK-004</t>
  </si>
  <si>
    <t>Para llevar</t>
  </si>
  <si>
    <t>LE002</t>
  </si>
  <si>
    <t>Pan de masa madre</t>
  </si>
  <si>
    <t>pieza</t>
  </si>
  <si>
    <t>Croissant mantequilla</t>
  </si>
  <si>
    <t>Leche entera</t>
  </si>
  <si>
    <t>L</t>
  </si>
  <si>
    <t>Leche vegetal avena</t>
  </si>
  <si>
    <t>AZ001</t>
  </si>
  <si>
    <t>Azúcar moreno</t>
  </si>
  <si>
    <t>JA001</t>
  </si>
  <si>
    <t>Mermelada frutos rojos</t>
  </si>
  <si>
    <t>bote</t>
  </si>
  <si>
    <t>Stock
inicial</t>
  </si>
  <si>
    <t>Costo
unitario</t>
  </si>
  <si>
    <t>Stock
actual</t>
  </si>
  <si>
    <t>Precio
venta</t>
  </si>
  <si>
    <t>Código
prod.</t>
  </si>
  <si>
    <t>Costo
unit.</t>
  </si>
  <si>
    <t>INVENTARIO
DE PRODUCTOS</t>
  </si>
  <si>
    <t>VENTAS
(SALIDAS)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</si>
</sst>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€&quot;#,##0.00"/>
  </numFmts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</font>
    <font>
      <b/>
      <sz val="20"/>
      <color rgb="FFFFFFFF"/>
      <name val="Calibri"/>
      <family val="2"/>
    </font>
    <font>
      <sz val="20"/>
      <color theme="1"/>
      <name val="Calibri"/>
      <family val="2"/>
      <scheme val="minor"/>
    </font>
    <font>
      <b/>
      <sz val="12"/>
      <color rgb="FFFFFFFF"/>
      <name val="Calibri"/>
      <family val="2"/>
    </font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121528"/>
      </patternFill>
    </fill>
    <fill>
      <patternFill patternType="solid">
        <fgColor rgb="FFEEEC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0" fillId="4" borderId="0" xfId="0" applyFill="1"/>
    <xf numFmtId="0" fontId="0" fillId="4" borderId="1" xfId="0" applyFill="1" applyBorder="1"/>
    <xf numFmtId="14" fontId="0" fillId="4" borderId="1" xfId="0" applyNumberFormat="1" applyFill="1" applyBorder="1"/>
    <xf numFmtId="164" fontId="0" fillId="4" borderId="1" xfId="0" applyNumberFormat="1" applyFill="1" applyBorder="1"/>
    <xf numFmtId="0" fontId="2" fillId="2" borderId="0" xfId="0" applyFont="1" applyFill="1" applyAlignment="1">
      <alignment horizontal="center" vertical="center"/>
    </xf>
    <xf numFmtId="0" fontId="3" fillId="0" borderId="0" xfId="0" applyFont="1"/>
    <xf numFmtId="0" fontId="4" fillId="2" borderId="0" xfId="0" applyFont="1" applyFill="1" applyAlignment="1">
      <alignment horizontal="center" vertical="center" wrapText="1"/>
    </xf>
    <xf numFmtId="0" fontId="5" fillId="0" borderId="0" xfId="0" applyFont="1"/>
    <xf numFmtId="0" fontId="5" fillId="4" borderId="0" xfId="0" applyFont="1" applyFill="1"/>
    <xf numFmtId="0" fontId="4" fillId="2" borderId="0" xfId="0" applyFont="1" applyFill="1" applyAlignment="1">
      <alignment horizontal="center" vertical="center"/>
    </xf>
    <xf numFmtId="0" fontId="5" fillId="0" borderId="0" xfId="0" applyFont="1"/>
    <xf numFmtId="0" fontId="6" fillId="0" borderId="1" xfId="0" applyFont="1" applyBorder="1"/>
    <xf numFmtId="164" fontId="6" fillId="0" borderId="1" xfId="0" applyNumberFormat="1" applyFont="1" applyBorder="1"/>
    <xf numFmtId="0" fontId="6" fillId="4" borderId="0" xfId="0" applyFont="1" applyFill="1"/>
    <xf numFmtId="14" fontId="6" fillId="0" borderId="1" xfId="0" applyNumberFormat="1" applyFont="1" applyBorder="1"/>
    <xf numFmtId="0" fontId="6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159"/>
  <sheetViews>
    <sheetView tabSelected="1" workbookViewId="0">
      <selection activeCell="Z48" sqref="Z48"/>
    </sheetView>
  </sheetViews>
  <sheetFormatPr baseColWidth="10" defaultColWidth="9.140625" defaultRowHeight="15" x14ac:dyDescent="0.25"/>
  <cols>
    <col min="1" max="1" width="7.140625" bestFit="1" customWidth="1"/>
    <col min="2" max="2" width="19.85546875" bestFit="1" customWidth="1"/>
    <col min="3" max="3" width="7.42578125" bestFit="1" customWidth="1"/>
    <col min="4" max="4" width="6.28515625" bestFit="1" customWidth="1"/>
    <col min="5" max="5" width="8.5703125" bestFit="1" customWidth="1"/>
    <col min="6" max="6" width="7.140625" bestFit="1" customWidth="1"/>
    <col min="7" max="7" width="6.28515625" bestFit="1" customWidth="1"/>
    <col min="8" max="8" width="8" bestFit="1" customWidth="1"/>
    <col min="9" max="9" width="6.5703125" bestFit="1" customWidth="1"/>
    <col min="10" max="10" width="2.7109375" customWidth="1"/>
    <col min="11" max="11" width="8.85546875" bestFit="1" customWidth="1"/>
    <col min="12" max="12" width="10.140625" bestFit="1" customWidth="1"/>
    <col min="13" max="13" width="9.7109375" bestFit="1" customWidth="1"/>
    <col min="14" max="14" width="7.140625" bestFit="1" customWidth="1"/>
    <col min="15" max="15" width="18.7109375" bestFit="1" customWidth="1"/>
    <col min="16" max="16" width="8.85546875" bestFit="1" customWidth="1"/>
    <col min="17" max="17" width="8" bestFit="1" customWidth="1"/>
    <col min="18" max="18" width="8.140625" bestFit="1" customWidth="1"/>
    <col min="19" max="19" width="2.7109375" customWidth="1"/>
    <col min="20" max="20" width="11" bestFit="1" customWidth="1"/>
    <col min="21" max="21" width="10.140625" bestFit="1" customWidth="1"/>
    <col min="22" max="22" width="14.5703125" bestFit="1" customWidth="1"/>
    <col min="23" max="23" width="7.140625" bestFit="1" customWidth="1"/>
    <col min="24" max="24" width="17.7109375" bestFit="1" customWidth="1"/>
    <col min="25" max="25" width="8.85546875" bestFit="1" customWidth="1"/>
    <col min="26" max="26" width="6" bestFit="1" customWidth="1"/>
    <col min="27" max="27" width="8.140625" bestFit="1" customWidth="1"/>
    <col min="28" max="39" width="9.140625" style="3"/>
  </cols>
  <sheetData>
    <row r="1" spans="1:39" x14ac:dyDescent="0.25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</row>
    <row r="2" spans="1:39" ht="21.75" customHeight="1" x14ac:dyDescent="0.25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</row>
    <row r="3" spans="1:39" s="3" customFormat="1" x14ac:dyDescent="0.25"/>
    <row r="4" spans="1:39" s="13" customFormat="1" ht="36" customHeight="1" x14ac:dyDescent="0.25">
      <c r="A4" s="9" t="s">
        <v>64</v>
      </c>
      <c r="B4" s="10"/>
      <c r="C4" s="10"/>
      <c r="D4" s="10"/>
      <c r="E4" s="10"/>
      <c r="F4" s="10"/>
      <c r="G4" s="10"/>
      <c r="H4" s="10"/>
      <c r="I4" s="10"/>
      <c r="J4" s="11"/>
      <c r="K4" s="9" t="s">
        <v>65</v>
      </c>
      <c r="L4" s="10"/>
      <c r="M4" s="10"/>
      <c r="N4" s="10"/>
      <c r="O4" s="10"/>
      <c r="P4" s="10"/>
      <c r="Q4" s="10"/>
      <c r="R4" s="10"/>
      <c r="S4" s="11"/>
      <c r="T4" s="12" t="s">
        <v>1</v>
      </c>
      <c r="U4" s="10"/>
      <c r="V4" s="10"/>
      <c r="W4" s="10"/>
      <c r="X4" s="10"/>
      <c r="Y4" s="10"/>
      <c r="Z4" s="10"/>
      <c r="AA4" s="10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</row>
    <row r="5" spans="1:39" ht="30" x14ac:dyDescent="0.25">
      <c r="A5" s="1" t="s">
        <v>2</v>
      </c>
      <c r="B5" s="1" t="s">
        <v>3</v>
      </c>
      <c r="C5" s="1" t="s">
        <v>4</v>
      </c>
      <c r="D5" s="2" t="s">
        <v>58</v>
      </c>
      <c r="E5" s="1" t="s">
        <v>5</v>
      </c>
      <c r="F5" s="1" t="s">
        <v>6</v>
      </c>
      <c r="G5" s="2" t="s">
        <v>60</v>
      </c>
      <c r="H5" s="2" t="s">
        <v>59</v>
      </c>
      <c r="I5" s="2" t="s">
        <v>61</v>
      </c>
      <c r="J5" s="3"/>
      <c r="K5" s="1" t="s">
        <v>7</v>
      </c>
      <c r="L5" s="1" t="s">
        <v>8</v>
      </c>
      <c r="M5" s="1" t="s">
        <v>9</v>
      </c>
      <c r="N5" s="2" t="s">
        <v>62</v>
      </c>
      <c r="O5" s="1" t="s">
        <v>10</v>
      </c>
      <c r="P5" s="1" t="s">
        <v>11</v>
      </c>
      <c r="Q5" s="2" t="s">
        <v>59</v>
      </c>
      <c r="R5" s="1" t="s">
        <v>12</v>
      </c>
      <c r="S5" s="3"/>
      <c r="T5" s="1" t="s">
        <v>13</v>
      </c>
      <c r="U5" s="1" t="s">
        <v>8</v>
      </c>
      <c r="V5" s="1" t="s">
        <v>14</v>
      </c>
      <c r="W5" s="2" t="s">
        <v>62</v>
      </c>
      <c r="X5" s="1" t="s">
        <v>10</v>
      </c>
      <c r="Y5" s="1" t="s">
        <v>11</v>
      </c>
      <c r="Z5" s="2" t="s">
        <v>63</v>
      </c>
      <c r="AA5" s="1" t="s">
        <v>12</v>
      </c>
    </row>
    <row r="6" spans="1:39" s="18" customFormat="1" ht="12.75" x14ac:dyDescent="0.2">
      <c r="A6" s="14" t="s">
        <v>15</v>
      </c>
      <c r="B6" s="14" t="s">
        <v>16</v>
      </c>
      <c r="C6" s="14" t="s">
        <v>17</v>
      </c>
      <c r="D6" s="14">
        <v>25</v>
      </c>
      <c r="E6" s="14">
        <f t="shared" ref="E6:E15" si="0">IFERROR(SUMIF($W$6:$W$200,A6,$Y$6:$Y$200),0)</f>
        <v>10</v>
      </c>
      <c r="F6" s="14">
        <f t="shared" ref="F6:F15" si="1">IFERROR(SUMIF($N$6:$N$200,A6,$P$6:$P$200),0)</f>
        <v>3</v>
      </c>
      <c r="G6" s="14">
        <f t="shared" ref="G6:G15" si="2">D6+E6-F6</f>
        <v>32</v>
      </c>
      <c r="H6" s="15">
        <v>8.5</v>
      </c>
      <c r="I6" s="15">
        <v>14</v>
      </c>
      <c r="J6" s="16"/>
      <c r="K6" s="14" t="s">
        <v>18</v>
      </c>
      <c r="L6" s="17" t="s">
        <v>19</v>
      </c>
      <c r="M6" s="14" t="s">
        <v>20</v>
      </c>
      <c r="N6" s="14" t="s">
        <v>21</v>
      </c>
      <c r="O6" s="14" t="str">
        <f t="shared" ref="O6:O16" si="3">IFERROR(VLOOKUP(N6,$A$6:$B$15,2,FALSE),"")</f>
        <v>Croissant mantequilla</v>
      </c>
      <c r="P6" s="14">
        <v>12</v>
      </c>
      <c r="Q6" s="15">
        <f t="shared" ref="Q6:Q16" si="4">IFERROR(VLOOKUP(N6,$A$6:$I$15,9,FALSE),"")</f>
        <v>1.8</v>
      </c>
      <c r="R6" s="15">
        <f t="shared" ref="R6:R16" si="5">IF(OR(P6="",Q6=""),"",P6*Q6)</f>
        <v>21.6</v>
      </c>
      <c r="S6" s="16"/>
      <c r="T6" s="14" t="s">
        <v>22</v>
      </c>
      <c r="U6" s="17" t="s">
        <v>23</v>
      </c>
      <c r="V6" s="14" t="s">
        <v>24</v>
      </c>
      <c r="W6" s="14" t="s">
        <v>15</v>
      </c>
      <c r="X6" s="14" t="str">
        <f t="shared" ref="X6:X16" si="6">IFERROR(VLOOKUP(W6,$A$6:$B$15,2,FALSE),"")</f>
        <v>Café en grano mezcla</v>
      </c>
      <c r="Y6" s="14">
        <v>10</v>
      </c>
      <c r="Z6" s="15">
        <f t="shared" ref="Z6:Z16" si="7">IFERROR(VLOOKUP(W6,$A$6:$I$15,8,FALSE),"")</f>
        <v>8.5</v>
      </c>
      <c r="AA6" s="15">
        <f t="shared" ref="AA6:AA16" si="8">IF(OR(Y6="",Z6=""),"",Y6*Z6)</f>
        <v>85</v>
      </c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</row>
    <row r="7" spans="1:39" s="18" customFormat="1" ht="12.75" x14ac:dyDescent="0.2">
      <c r="A7" s="14" t="s">
        <v>25</v>
      </c>
      <c r="B7" s="14" t="s">
        <v>26</v>
      </c>
      <c r="C7" s="14" t="s">
        <v>17</v>
      </c>
      <c r="D7" s="14">
        <v>15</v>
      </c>
      <c r="E7" s="14">
        <f t="shared" si="0"/>
        <v>0</v>
      </c>
      <c r="F7" s="14">
        <f t="shared" si="1"/>
        <v>0</v>
      </c>
      <c r="G7" s="14">
        <f t="shared" si="2"/>
        <v>15</v>
      </c>
      <c r="H7" s="15">
        <v>9</v>
      </c>
      <c r="I7" s="15">
        <v>15</v>
      </c>
      <c r="J7" s="16"/>
      <c r="K7" s="14" t="s">
        <v>27</v>
      </c>
      <c r="L7" s="17" t="s">
        <v>19</v>
      </c>
      <c r="M7" s="14" t="s">
        <v>28</v>
      </c>
      <c r="N7" s="14" t="s">
        <v>15</v>
      </c>
      <c r="O7" s="14" t="str">
        <f t="shared" si="3"/>
        <v>Café en grano mezcla</v>
      </c>
      <c r="P7" s="14">
        <v>3</v>
      </c>
      <c r="Q7" s="15">
        <f t="shared" si="4"/>
        <v>14</v>
      </c>
      <c r="R7" s="15">
        <f t="shared" si="5"/>
        <v>42</v>
      </c>
      <c r="S7" s="16"/>
      <c r="T7" s="14" t="s">
        <v>29</v>
      </c>
      <c r="U7" s="17" t="s">
        <v>23</v>
      </c>
      <c r="V7" s="14" t="s">
        <v>30</v>
      </c>
      <c r="W7" s="14" t="s">
        <v>31</v>
      </c>
      <c r="X7" s="14" t="str">
        <f t="shared" si="6"/>
        <v>Pan de masa madre</v>
      </c>
      <c r="Y7" s="14">
        <v>30</v>
      </c>
      <c r="Z7" s="15">
        <f t="shared" si="7"/>
        <v>0.6</v>
      </c>
      <c r="AA7" s="15">
        <f t="shared" si="8"/>
        <v>18</v>
      </c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</row>
    <row r="8" spans="1:39" s="18" customFormat="1" ht="12.75" x14ac:dyDescent="0.2">
      <c r="A8" s="14" t="s">
        <v>32</v>
      </c>
      <c r="B8" s="14" t="s">
        <v>33</v>
      </c>
      <c r="C8" s="14" t="s">
        <v>34</v>
      </c>
      <c r="D8" s="14">
        <v>30</v>
      </c>
      <c r="E8" s="14">
        <f t="shared" si="0"/>
        <v>0</v>
      </c>
      <c r="F8" s="14">
        <f t="shared" si="1"/>
        <v>5</v>
      </c>
      <c r="G8" s="14">
        <f t="shared" si="2"/>
        <v>25</v>
      </c>
      <c r="H8" s="15">
        <v>3.2</v>
      </c>
      <c r="I8" s="15">
        <v>5.8</v>
      </c>
      <c r="J8" s="16"/>
      <c r="K8" s="14" t="s">
        <v>35</v>
      </c>
      <c r="L8" s="17" t="s">
        <v>36</v>
      </c>
      <c r="M8" s="14" t="s">
        <v>37</v>
      </c>
      <c r="N8" s="14" t="s">
        <v>32</v>
      </c>
      <c r="O8" s="14" t="str">
        <f t="shared" si="3"/>
        <v>Té verde</v>
      </c>
      <c r="P8" s="14">
        <v>5</v>
      </c>
      <c r="Q8" s="15">
        <f t="shared" si="4"/>
        <v>5.8</v>
      </c>
      <c r="R8" s="15">
        <f t="shared" si="5"/>
        <v>29</v>
      </c>
      <c r="S8" s="16"/>
      <c r="T8" s="14" t="s">
        <v>38</v>
      </c>
      <c r="U8" s="17" t="s">
        <v>39</v>
      </c>
      <c r="V8" s="14" t="s">
        <v>40</v>
      </c>
      <c r="W8" s="14" t="s">
        <v>41</v>
      </c>
      <c r="X8" s="14" t="str">
        <f t="shared" si="6"/>
        <v>Leche entera</v>
      </c>
      <c r="Y8" s="14">
        <v>20</v>
      </c>
      <c r="Z8" s="15">
        <f t="shared" si="7"/>
        <v>0.5</v>
      </c>
      <c r="AA8" s="15">
        <f t="shared" si="8"/>
        <v>10</v>
      </c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</row>
    <row r="9" spans="1:39" s="18" customFormat="1" ht="12.75" x14ac:dyDescent="0.2">
      <c r="A9" s="14" t="s">
        <v>42</v>
      </c>
      <c r="B9" s="14" t="s">
        <v>43</v>
      </c>
      <c r="C9" s="14" t="s">
        <v>34</v>
      </c>
      <c r="D9" s="14">
        <v>25</v>
      </c>
      <c r="E9" s="14">
        <f t="shared" si="0"/>
        <v>0</v>
      </c>
      <c r="F9" s="14">
        <f t="shared" si="1"/>
        <v>0</v>
      </c>
      <c r="G9" s="14">
        <f t="shared" si="2"/>
        <v>25</v>
      </c>
      <c r="H9" s="15">
        <v>3</v>
      </c>
      <c r="I9" s="15">
        <v>5.5</v>
      </c>
      <c r="J9" s="16"/>
      <c r="K9" s="14" t="s">
        <v>44</v>
      </c>
      <c r="L9" s="17" t="s">
        <v>36</v>
      </c>
      <c r="M9" s="14" t="s">
        <v>45</v>
      </c>
      <c r="N9" s="14" t="s">
        <v>46</v>
      </c>
      <c r="O9" s="14" t="str">
        <f t="shared" si="3"/>
        <v>Leche vegetal avena</v>
      </c>
      <c r="P9" s="14">
        <v>4</v>
      </c>
      <c r="Q9" s="15">
        <f t="shared" si="4"/>
        <v>1.5</v>
      </c>
      <c r="R9" s="15">
        <f t="shared" si="5"/>
        <v>6</v>
      </c>
      <c r="S9" s="16"/>
      <c r="T9" s="14"/>
      <c r="U9" s="17"/>
      <c r="V9" s="14"/>
      <c r="W9" s="14"/>
      <c r="X9" s="14" t="str">
        <f t="shared" si="6"/>
        <v/>
      </c>
      <c r="Y9" s="14"/>
      <c r="Z9" s="15" t="str">
        <f t="shared" si="7"/>
        <v/>
      </c>
      <c r="AA9" s="15" t="str">
        <f t="shared" si="8"/>
        <v/>
      </c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</row>
    <row r="10" spans="1:39" s="18" customFormat="1" ht="12.75" x14ac:dyDescent="0.2">
      <c r="A10" s="14" t="s">
        <v>31</v>
      </c>
      <c r="B10" s="14" t="s">
        <v>47</v>
      </c>
      <c r="C10" s="14" t="s">
        <v>48</v>
      </c>
      <c r="D10" s="14">
        <v>40</v>
      </c>
      <c r="E10" s="14">
        <f t="shared" si="0"/>
        <v>30</v>
      </c>
      <c r="F10" s="14">
        <f t="shared" si="1"/>
        <v>0</v>
      </c>
      <c r="G10" s="14">
        <f t="shared" si="2"/>
        <v>70</v>
      </c>
      <c r="H10" s="15">
        <v>0.6</v>
      </c>
      <c r="I10" s="15">
        <v>1.5</v>
      </c>
      <c r="J10" s="16"/>
      <c r="K10" s="14"/>
      <c r="L10" s="17"/>
      <c r="M10" s="14"/>
      <c r="N10" s="14"/>
      <c r="O10" s="14" t="str">
        <f t="shared" si="3"/>
        <v/>
      </c>
      <c r="P10" s="14"/>
      <c r="Q10" s="15" t="str">
        <f t="shared" si="4"/>
        <v/>
      </c>
      <c r="R10" s="15" t="str">
        <f t="shared" si="5"/>
        <v/>
      </c>
      <c r="S10" s="16"/>
      <c r="T10" s="14"/>
      <c r="U10" s="17"/>
      <c r="V10" s="14"/>
      <c r="W10" s="14"/>
      <c r="X10" s="14" t="str">
        <f t="shared" si="6"/>
        <v/>
      </c>
      <c r="Y10" s="14"/>
      <c r="Z10" s="15" t="str">
        <f t="shared" si="7"/>
        <v/>
      </c>
      <c r="AA10" s="15" t="str">
        <f t="shared" si="8"/>
        <v/>
      </c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</row>
    <row r="11" spans="1:39" s="18" customFormat="1" ht="12.75" x14ac:dyDescent="0.2">
      <c r="A11" s="14" t="s">
        <v>21</v>
      </c>
      <c r="B11" s="14" t="s">
        <v>49</v>
      </c>
      <c r="C11" s="14" t="s">
        <v>48</v>
      </c>
      <c r="D11" s="14">
        <v>60</v>
      </c>
      <c r="E11" s="14">
        <f t="shared" si="0"/>
        <v>0</v>
      </c>
      <c r="F11" s="14">
        <f t="shared" si="1"/>
        <v>12</v>
      </c>
      <c r="G11" s="14">
        <f t="shared" si="2"/>
        <v>48</v>
      </c>
      <c r="H11" s="15">
        <v>0.7</v>
      </c>
      <c r="I11" s="15">
        <v>1.8</v>
      </c>
      <c r="J11" s="16"/>
      <c r="K11" s="14"/>
      <c r="L11" s="17"/>
      <c r="M11" s="14"/>
      <c r="N11" s="14"/>
      <c r="O11" s="14" t="str">
        <f t="shared" si="3"/>
        <v/>
      </c>
      <c r="P11" s="14"/>
      <c r="Q11" s="15" t="str">
        <f t="shared" si="4"/>
        <v/>
      </c>
      <c r="R11" s="15" t="str">
        <f t="shared" si="5"/>
        <v/>
      </c>
      <c r="S11" s="16"/>
      <c r="T11" s="14"/>
      <c r="U11" s="17"/>
      <c r="V11" s="14"/>
      <c r="W11" s="14"/>
      <c r="X11" s="14" t="str">
        <f t="shared" si="6"/>
        <v/>
      </c>
      <c r="Y11" s="14"/>
      <c r="Z11" s="15" t="str">
        <f t="shared" si="7"/>
        <v/>
      </c>
      <c r="AA11" s="15" t="str">
        <f t="shared" si="8"/>
        <v/>
      </c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</row>
    <row r="12" spans="1:39" s="18" customFormat="1" ht="12.75" x14ac:dyDescent="0.2">
      <c r="A12" s="14" t="s">
        <v>41</v>
      </c>
      <c r="B12" s="14" t="s">
        <v>50</v>
      </c>
      <c r="C12" s="14" t="s">
        <v>51</v>
      </c>
      <c r="D12" s="14">
        <v>50</v>
      </c>
      <c r="E12" s="14">
        <f t="shared" si="0"/>
        <v>20</v>
      </c>
      <c r="F12" s="14">
        <f t="shared" si="1"/>
        <v>0</v>
      </c>
      <c r="G12" s="14">
        <f t="shared" si="2"/>
        <v>70</v>
      </c>
      <c r="H12" s="15">
        <v>0.5</v>
      </c>
      <c r="I12" s="15">
        <v>1.2</v>
      </c>
      <c r="J12" s="16"/>
      <c r="K12" s="14"/>
      <c r="L12" s="17"/>
      <c r="M12" s="14"/>
      <c r="N12" s="14"/>
      <c r="O12" s="14" t="str">
        <f t="shared" si="3"/>
        <v/>
      </c>
      <c r="P12" s="14"/>
      <c r="Q12" s="15" t="str">
        <f t="shared" si="4"/>
        <v/>
      </c>
      <c r="R12" s="15" t="str">
        <f t="shared" si="5"/>
        <v/>
      </c>
      <c r="S12" s="16"/>
      <c r="T12" s="14"/>
      <c r="U12" s="17"/>
      <c r="V12" s="14"/>
      <c r="W12" s="14"/>
      <c r="X12" s="14" t="str">
        <f t="shared" si="6"/>
        <v/>
      </c>
      <c r="Y12" s="14"/>
      <c r="Z12" s="15" t="str">
        <f t="shared" si="7"/>
        <v/>
      </c>
      <c r="AA12" s="15" t="str">
        <f t="shared" si="8"/>
        <v/>
      </c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</row>
    <row r="13" spans="1:39" s="18" customFormat="1" ht="12.75" x14ac:dyDescent="0.2">
      <c r="A13" s="14" t="s">
        <v>46</v>
      </c>
      <c r="B13" s="14" t="s">
        <v>52</v>
      </c>
      <c r="C13" s="14" t="s">
        <v>51</v>
      </c>
      <c r="D13" s="14">
        <v>35</v>
      </c>
      <c r="E13" s="14">
        <f t="shared" si="0"/>
        <v>0</v>
      </c>
      <c r="F13" s="14">
        <f t="shared" si="1"/>
        <v>4</v>
      </c>
      <c r="G13" s="14">
        <f t="shared" si="2"/>
        <v>31</v>
      </c>
      <c r="H13" s="15">
        <v>0.7</v>
      </c>
      <c r="I13" s="15">
        <v>1.5</v>
      </c>
      <c r="J13" s="16"/>
      <c r="K13" s="14"/>
      <c r="L13" s="17"/>
      <c r="M13" s="14"/>
      <c r="N13" s="14"/>
      <c r="O13" s="14" t="str">
        <f t="shared" si="3"/>
        <v/>
      </c>
      <c r="P13" s="14"/>
      <c r="Q13" s="15" t="str">
        <f t="shared" si="4"/>
        <v/>
      </c>
      <c r="R13" s="15" t="str">
        <f t="shared" si="5"/>
        <v/>
      </c>
      <c r="S13" s="16"/>
      <c r="T13" s="14"/>
      <c r="U13" s="17"/>
      <c r="V13" s="14"/>
      <c r="W13" s="14"/>
      <c r="X13" s="14" t="str">
        <f t="shared" si="6"/>
        <v/>
      </c>
      <c r="Y13" s="14"/>
      <c r="Z13" s="15" t="str">
        <f t="shared" si="7"/>
        <v/>
      </c>
      <c r="AA13" s="15" t="str">
        <f t="shared" si="8"/>
        <v/>
      </c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</row>
    <row r="14" spans="1:39" s="18" customFormat="1" ht="12.75" x14ac:dyDescent="0.2">
      <c r="A14" s="14" t="s">
        <v>53</v>
      </c>
      <c r="B14" s="14" t="s">
        <v>54</v>
      </c>
      <c r="C14" s="14" t="s">
        <v>17</v>
      </c>
      <c r="D14" s="14">
        <v>20</v>
      </c>
      <c r="E14" s="14">
        <f t="shared" si="0"/>
        <v>0</v>
      </c>
      <c r="F14" s="14">
        <f t="shared" si="1"/>
        <v>0</v>
      </c>
      <c r="G14" s="14">
        <f t="shared" si="2"/>
        <v>20</v>
      </c>
      <c r="H14" s="15">
        <v>1.1000000000000001</v>
      </c>
      <c r="I14" s="15">
        <v>2.8</v>
      </c>
      <c r="J14" s="16"/>
      <c r="K14" s="14"/>
      <c r="L14" s="17"/>
      <c r="M14" s="14"/>
      <c r="N14" s="14"/>
      <c r="O14" s="14" t="str">
        <f t="shared" si="3"/>
        <v/>
      </c>
      <c r="P14" s="14"/>
      <c r="Q14" s="15" t="str">
        <f t="shared" si="4"/>
        <v/>
      </c>
      <c r="R14" s="15" t="str">
        <f t="shared" si="5"/>
        <v/>
      </c>
      <c r="S14" s="16"/>
      <c r="T14" s="14"/>
      <c r="U14" s="17"/>
      <c r="V14" s="14"/>
      <c r="W14" s="14"/>
      <c r="X14" s="14" t="str">
        <f t="shared" si="6"/>
        <v/>
      </c>
      <c r="Y14" s="14"/>
      <c r="Z14" s="15" t="str">
        <f t="shared" si="7"/>
        <v/>
      </c>
      <c r="AA14" s="15" t="str">
        <f t="shared" si="8"/>
        <v/>
      </c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</row>
    <row r="15" spans="1:39" s="18" customFormat="1" ht="12.75" x14ac:dyDescent="0.2">
      <c r="A15" s="14" t="s">
        <v>55</v>
      </c>
      <c r="B15" s="14" t="s">
        <v>56</v>
      </c>
      <c r="C15" s="14" t="s">
        <v>57</v>
      </c>
      <c r="D15" s="14">
        <v>18</v>
      </c>
      <c r="E15" s="14">
        <f t="shared" si="0"/>
        <v>0</v>
      </c>
      <c r="F15" s="14">
        <f t="shared" si="1"/>
        <v>0</v>
      </c>
      <c r="G15" s="14">
        <f t="shared" si="2"/>
        <v>18</v>
      </c>
      <c r="H15" s="15">
        <v>1.9</v>
      </c>
      <c r="I15" s="15">
        <v>4.5</v>
      </c>
      <c r="J15" s="16"/>
      <c r="K15" s="14"/>
      <c r="L15" s="17"/>
      <c r="M15" s="14"/>
      <c r="N15" s="14"/>
      <c r="O15" s="14" t="str">
        <f t="shared" si="3"/>
        <v/>
      </c>
      <c r="P15" s="14"/>
      <c r="Q15" s="15" t="str">
        <f t="shared" si="4"/>
        <v/>
      </c>
      <c r="R15" s="15" t="str">
        <f t="shared" si="5"/>
        <v/>
      </c>
      <c r="S15" s="16"/>
      <c r="T15" s="14"/>
      <c r="U15" s="17"/>
      <c r="V15" s="14"/>
      <c r="W15" s="14"/>
      <c r="X15" s="14" t="str">
        <f t="shared" si="6"/>
        <v/>
      </c>
      <c r="Y15" s="14"/>
      <c r="Z15" s="15" t="str">
        <f t="shared" si="7"/>
        <v/>
      </c>
      <c r="AA15" s="15" t="str">
        <f t="shared" si="8"/>
        <v/>
      </c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</row>
    <row r="16" spans="1:39" s="3" customFormat="1" x14ac:dyDescent="0.25">
      <c r="A16" s="4"/>
      <c r="B16" s="5"/>
      <c r="C16" s="4"/>
      <c r="D16" s="4"/>
      <c r="E16" s="4" t="str">
        <f t="shared" ref="E16" si="9">IFERROR(VLOOKUP(D16,$A$6:$B$15,2,FALSE),"")</f>
        <v/>
      </c>
      <c r="F16" s="4"/>
      <c r="G16" s="6" t="str">
        <f t="shared" ref="G16" si="10">IFERROR(VLOOKUP(D16,$A$6:$I$15,9,FALSE),"")</f>
        <v/>
      </c>
      <c r="H16" s="6" t="str">
        <f t="shared" ref="H16:I16" si="11">IF(OR(F16="",G16=""),"",F16*G16)</f>
        <v/>
      </c>
      <c r="I16" s="6" t="str">
        <f t="shared" si="11"/>
        <v/>
      </c>
      <c r="K16" s="4"/>
      <c r="L16" s="5"/>
      <c r="M16" s="4"/>
      <c r="N16" s="4"/>
      <c r="O16" s="4" t="str">
        <f t="shared" si="3"/>
        <v/>
      </c>
      <c r="P16" s="4"/>
      <c r="Q16" s="6" t="str">
        <f t="shared" si="4"/>
        <v/>
      </c>
      <c r="R16" s="6" t="str">
        <f t="shared" si="5"/>
        <v/>
      </c>
      <c r="T16" s="4"/>
      <c r="U16" s="5"/>
      <c r="V16" s="4"/>
      <c r="W16" s="4"/>
      <c r="X16" s="4" t="str">
        <f t="shared" si="6"/>
        <v/>
      </c>
      <c r="Y16" s="4"/>
      <c r="Z16" s="6" t="str">
        <f t="shared" si="7"/>
        <v/>
      </c>
      <c r="AA16" s="6" t="str">
        <f t="shared" si="8"/>
        <v/>
      </c>
    </row>
    <row r="17" s="3" customFormat="1" x14ac:dyDescent="0.25"/>
    <row r="18" s="3" customFormat="1" x14ac:dyDescent="0.25"/>
    <row r="19" s="3" customFormat="1" x14ac:dyDescent="0.25"/>
    <row r="20" s="3" customFormat="1" x14ac:dyDescent="0.25"/>
    <row r="21" s="3" customFormat="1" x14ac:dyDescent="0.25"/>
    <row r="22" s="3" customFormat="1" x14ac:dyDescent="0.25"/>
    <row r="23" s="3" customFormat="1" x14ac:dyDescent="0.25"/>
    <row r="24" s="3" customFormat="1" x14ac:dyDescent="0.25"/>
    <row r="25" s="3" customFormat="1" x14ac:dyDescent="0.25"/>
    <row r="26" s="3" customFormat="1" x14ac:dyDescent="0.25"/>
    <row r="27" s="3" customFormat="1" x14ac:dyDescent="0.25"/>
    <row r="28" s="3" customFormat="1" x14ac:dyDescent="0.25"/>
    <row r="29" s="3" customFormat="1" x14ac:dyDescent="0.25"/>
    <row r="30" s="3" customFormat="1" x14ac:dyDescent="0.25"/>
    <row r="31" s="3" customFormat="1" x14ac:dyDescent="0.25"/>
    <row r="32" s="3" customFormat="1" x14ac:dyDescent="0.25"/>
    <row r="33" s="3" customFormat="1" x14ac:dyDescent="0.25"/>
    <row r="34" s="3" customFormat="1" x14ac:dyDescent="0.25"/>
    <row r="35" s="3" customFormat="1" x14ac:dyDescent="0.25"/>
    <row r="36" s="3" customFormat="1" x14ac:dyDescent="0.25"/>
    <row r="37" s="3" customFormat="1" x14ac:dyDescent="0.25"/>
    <row r="38" s="3" customFormat="1" x14ac:dyDescent="0.25"/>
    <row r="39" s="3" customFormat="1" x14ac:dyDescent="0.25"/>
    <row r="40" s="3" customFormat="1" x14ac:dyDescent="0.25"/>
    <row r="41" s="3" customFormat="1" x14ac:dyDescent="0.25"/>
    <row r="42" s="3" customFormat="1" x14ac:dyDescent="0.25"/>
    <row r="43" s="3" customFormat="1" x14ac:dyDescent="0.25"/>
    <row r="44" s="3" customFormat="1" x14ac:dyDescent="0.25"/>
    <row r="45" s="3" customFormat="1" x14ac:dyDescent="0.25"/>
    <row r="46" s="3" customFormat="1" x14ac:dyDescent="0.25"/>
    <row r="47" s="3" customFormat="1" x14ac:dyDescent="0.25"/>
    <row r="48" s="3" customFormat="1" x14ac:dyDescent="0.25"/>
    <row r="49" s="3" customFormat="1" x14ac:dyDescent="0.25"/>
    <row r="50" s="3" customFormat="1" x14ac:dyDescent="0.25"/>
    <row r="51" s="3" customFormat="1" x14ac:dyDescent="0.25"/>
    <row r="52" s="3" customFormat="1" x14ac:dyDescent="0.25"/>
    <row r="53" s="3" customFormat="1" x14ac:dyDescent="0.25"/>
    <row r="54" s="3" customFormat="1" x14ac:dyDescent="0.25"/>
    <row r="55" s="3" customFormat="1" x14ac:dyDescent="0.25"/>
    <row r="56" s="3" customFormat="1" x14ac:dyDescent="0.25"/>
    <row r="57" s="3" customFormat="1" x14ac:dyDescent="0.25"/>
    <row r="58" s="3" customFormat="1" x14ac:dyDescent="0.25"/>
    <row r="59" s="3" customFormat="1" x14ac:dyDescent="0.25"/>
    <row r="60" s="3" customFormat="1" x14ac:dyDescent="0.25"/>
    <row r="61" s="3" customFormat="1" x14ac:dyDescent="0.25"/>
    <row r="62" s="3" customFormat="1" x14ac:dyDescent="0.25"/>
    <row r="63" s="3" customFormat="1" x14ac:dyDescent="0.25"/>
    <row r="64" s="3" customFormat="1" x14ac:dyDescent="0.25"/>
    <row r="65" s="3" customFormat="1" x14ac:dyDescent="0.25"/>
    <row r="66" s="3" customFormat="1" x14ac:dyDescent="0.25"/>
    <row r="67" s="3" customFormat="1" x14ac:dyDescent="0.25"/>
    <row r="68" s="3" customFormat="1" x14ac:dyDescent="0.25"/>
    <row r="69" s="3" customFormat="1" x14ac:dyDescent="0.25"/>
    <row r="70" s="3" customFormat="1" x14ac:dyDescent="0.25"/>
    <row r="71" s="3" customFormat="1" x14ac:dyDescent="0.25"/>
    <row r="72" s="3" customFormat="1" x14ac:dyDescent="0.25"/>
    <row r="73" s="3" customFormat="1" x14ac:dyDescent="0.25"/>
    <row r="74" s="3" customFormat="1" x14ac:dyDescent="0.25"/>
    <row r="75" s="3" customFormat="1" x14ac:dyDescent="0.25"/>
    <row r="76" s="3" customFormat="1" x14ac:dyDescent="0.25"/>
    <row r="77" s="3" customFormat="1" x14ac:dyDescent="0.25"/>
    <row r="78" s="3" customFormat="1" x14ac:dyDescent="0.25"/>
    <row r="79" s="3" customFormat="1" x14ac:dyDescent="0.25"/>
    <row r="80" s="3" customFormat="1" x14ac:dyDescent="0.25"/>
    <row r="81" s="3" customFormat="1" x14ac:dyDescent="0.25"/>
    <row r="82" s="3" customFormat="1" x14ac:dyDescent="0.25"/>
    <row r="83" s="3" customFormat="1" x14ac:dyDescent="0.25"/>
    <row r="84" s="3" customFormat="1" x14ac:dyDescent="0.25"/>
    <row r="85" s="3" customFormat="1" x14ac:dyDescent="0.25"/>
    <row r="86" s="3" customFormat="1" x14ac:dyDescent="0.25"/>
    <row r="87" s="3" customFormat="1" x14ac:dyDescent="0.25"/>
    <row r="88" s="3" customFormat="1" x14ac:dyDescent="0.25"/>
    <row r="89" s="3" customFormat="1" x14ac:dyDescent="0.25"/>
    <row r="90" s="3" customFormat="1" x14ac:dyDescent="0.25"/>
    <row r="91" s="3" customFormat="1" x14ac:dyDescent="0.25"/>
    <row r="92" s="3" customFormat="1" x14ac:dyDescent="0.25"/>
    <row r="93" s="3" customFormat="1" x14ac:dyDescent="0.25"/>
    <row r="94" s="3" customFormat="1" x14ac:dyDescent="0.25"/>
    <row r="95" s="3" customFormat="1" x14ac:dyDescent="0.25"/>
    <row r="96" s="3" customFormat="1" x14ac:dyDescent="0.25"/>
    <row r="97" s="3" customFormat="1" x14ac:dyDescent="0.25"/>
    <row r="98" s="3" customFormat="1" x14ac:dyDescent="0.25"/>
    <row r="99" s="3" customFormat="1" x14ac:dyDescent="0.25"/>
    <row r="100" s="3" customFormat="1" x14ac:dyDescent="0.25"/>
    <row r="101" s="3" customFormat="1" x14ac:dyDescent="0.25"/>
    <row r="102" s="3" customFormat="1" x14ac:dyDescent="0.25"/>
    <row r="103" s="3" customFormat="1" x14ac:dyDescent="0.25"/>
    <row r="104" s="3" customFormat="1" x14ac:dyDescent="0.25"/>
    <row r="105" s="3" customFormat="1" x14ac:dyDescent="0.25"/>
    <row r="106" s="3" customFormat="1" x14ac:dyDescent="0.25"/>
    <row r="107" s="3" customFormat="1" x14ac:dyDescent="0.25"/>
    <row r="108" s="3" customFormat="1" x14ac:dyDescent="0.25"/>
    <row r="109" s="3" customFormat="1" x14ac:dyDescent="0.25"/>
    <row r="110" s="3" customFormat="1" x14ac:dyDescent="0.25"/>
    <row r="111" s="3" customFormat="1" x14ac:dyDescent="0.25"/>
    <row r="112" s="3" customFormat="1" x14ac:dyDescent="0.25"/>
    <row r="113" s="3" customFormat="1" x14ac:dyDescent="0.25"/>
    <row r="114" s="3" customFormat="1" x14ac:dyDescent="0.25"/>
    <row r="115" s="3" customFormat="1" x14ac:dyDescent="0.25"/>
    <row r="116" s="3" customFormat="1" x14ac:dyDescent="0.25"/>
    <row r="117" s="3" customFormat="1" x14ac:dyDescent="0.25"/>
    <row r="118" s="3" customFormat="1" x14ac:dyDescent="0.25"/>
    <row r="119" s="3" customFormat="1" x14ac:dyDescent="0.25"/>
    <row r="120" s="3" customFormat="1" x14ac:dyDescent="0.25"/>
    <row r="121" s="3" customFormat="1" x14ac:dyDescent="0.25"/>
    <row r="122" s="3" customFormat="1" x14ac:dyDescent="0.25"/>
    <row r="123" s="3" customFormat="1" x14ac:dyDescent="0.25"/>
    <row r="124" s="3" customFormat="1" x14ac:dyDescent="0.25"/>
    <row r="125" s="3" customFormat="1" x14ac:dyDescent="0.25"/>
    <row r="126" s="3" customFormat="1" x14ac:dyDescent="0.25"/>
    <row r="127" s="3" customFormat="1" x14ac:dyDescent="0.25"/>
    <row r="128" s="3" customFormat="1" x14ac:dyDescent="0.25"/>
    <row r="129" s="3" customFormat="1" x14ac:dyDescent="0.25"/>
    <row r="130" s="3" customFormat="1" x14ac:dyDescent="0.25"/>
    <row r="131" s="3" customFormat="1" x14ac:dyDescent="0.25"/>
    <row r="132" s="3" customFormat="1" x14ac:dyDescent="0.25"/>
    <row r="133" s="3" customFormat="1" x14ac:dyDescent="0.25"/>
    <row r="134" s="3" customFormat="1" x14ac:dyDescent="0.25"/>
    <row r="135" s="3" customFormat="1" x14ac:dyDescent="0.25"/>
    <row r="136" s="3" customFormat="1" x14ac:dyDescent="0.25"/>
    <row r="137" s="3" customFormat="1" x14ac:dyDescent="0.25"/>
    <row r="138" s="3" customFormat="1" x14ac:dyDescent="0.25"/>
    <row r="139" s="3" customFormat="1" x14ac:dyDescent="0.25"/>
    <row r="140" s="3" customFormat="1" x14ac:dyDescent="0.25"/>
    <row r="141" s="3" customFormat="1" x14ac:dyDescent="0.25"/>
    <row r="142" s="3" customFormat="1" x14ac:dyDescent="0.25"/>
    <row r="143" s="3" customFormat="1" x14ac:dyDescent="0.25"/>
    <row r="144" s="3" customFormat="1" x14ac:dyDescent="0.25"/>
    <row r="145" spans="10:19" s="3" customFormat="1" x14ac:dyDescent="0.25"/>
    <row r="146" spans="10:19" s="3" customFormat="1" x14ac:dyDescent="0.25"/>
    <row r="147" spans="10:19" s="3" customFormat="1" x14ac:dyDescent="0.25"/>
    <row r="148" spans="10:19" s="3" customFormat="1" x14ac:dyDescent="0.25"/>
    <row r="149" spans="10:19" s="3" customFormat="1" x14ac:dyDescent="0.25"/>
    <row r="150" spans="10:19" s="3" customFormat="1" x14ac:dyDescent="0.25"/>
    <row r="151" spans="10:19" s="3" customFormat="1" x14ac:dyDescent="0.25"/>
    <row r="152" spans="10:19" s="3" customFormat="1" x14ac:dyDescent="0.25"/>
    <row r="153" spans="10:19" s="3" customFormat="1" x14ac:dyDescent="0.25"/>
    <row r="154" spans="10:19" x14ac:dyDescent="0.25">
      <c r="J154" s="3"/>
      <c r="S154" s="3"/>
    </row>
    <row r="155" spans="10:19" x14ac:dyDescent="0.25">
      <c r="J155" s="3"/>
      <c r="S155" s="3"/>
    </row>
    <row r="156" spans="10:19" x14ac:dyDescent="0.25">
      <c r="J156" s="3"/>
      <c r="S156" s="3"/>
    </row>
    <row r="157" spans="10:19" x14ac:dyDescent="0.25">
      <c r="J157" s="3"/>
      <c r="S157" s="3"/>
    </row>
    <row r="158" spans="10:19" x14ac:dyDescent="0.25">
      <c r="J158" s="3"/>
      <c r="S158" s="3"/>
    </row>
    <row r="159" spans="10:19" x14ac:dyDescent="0.25">
      <c r="J159" s="3"/>
      <c r="S159" s="3"/>
    </row>
  </sheetData>
  <mergeCells count="4">
    <mergeCell ref="A1:AA2"/>
    <mergeCell ref="A4:I4"/>
    <mergeCell ref="K4:R4"/>
    <mergeCell ref="T4:AA4"/>
  </mergeCells>
  <dataValidations count="1">
    <dataValidation type="list" allowBlank="1" showInputMessage="1" showErrorMessage="1" sqref="N6:N16 W6:W16 D16" xr:uid="{00000000-0002-0000-0000-000000000000}">
      <formula1>$A$6:$A$20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Inventario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2025-11-25T07:56:04Z</dcterms:created>
  <dcterms:modified xsi:type="dcterms:W3CDTF">2025-11-25T08:43:00Z</dcterms:modified>
</cp:coreProperties>
</file>