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Minuta de trabajo\"/>
    </mc:Choice>
  </mc:AlternateContent>
  <xr:revisionPtr revIDLastSave="0" documentId="13_ncr:1_{0CA55B79-D260-4AC3-86D6-822B8192790F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Minuta de reunión" sheetId="1" r:id="rId1"/>
  </sheets>
  <definedNames>
    <definedName name="_xlnm.Print_Area" localSheetId="0">'Minuta de reunión'!$B$1:$L$38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E38" i="1" l="1"/>
  <c r="C38" i="1"/>
  <c r="J37" i="1"/>
  <c r="J36" i="1"/>
  <c r="J35" i="1"/>
  <c r="J34" i="1"/>
  <c r="J33" i="1"/>
  <c r="E18" i="1"/>
  <c r="G18" i="1" s="1"/>
  <c r="C18" i="1"/>
  <c r="L3" i="1"/>
  <c r="G38" i="1" l="1"/>
</calcChain>
</file>

<file path=xl/sharedStrings.xml><?xml version="1.0" encoding="utf-8"?>
<sst xmlns="http://schemas.openxmlformats.org/spreadsheetml/2006/main" count="108" uniqueCount="83">
  <si>
    <t>Minuta de reunión</t>
  </si>
  <si>
    <t>Lugar</t>
  </si>
  <si>
    <t>Sala 2 - Edificio Norte</t>
  </si>
  <si>
    <t>Hora de inicio</t>
  </si>
  <si>
    <t>Hora de fin</t>
  </si>
  <si>
    <t>Duración (h)</t>
  </si>
  <si>
    <t>Fecha</t>
  </si>
  <si>
    <t>Responsable</t>
  </si>
  <si>
    <t>Laura Gómez</t>
  </si>
  <si>
    <t>Código / Proyecto</t>
  </si>
  <si>
    <t>CRM-2025-04</t>
  </si>
  <si>
    <t>Objetivo</t>
  </si>
  <si>
    <t>Definir plan de despliegue de CRM en el área comercial y asignar responsables.</t>
  </si>
  <si>
    <t>Participantes y asistencia</t>
  </si>
  <si>
    <t>#</t>
  </si>
  <si>
    <t>Participante</t>
  </si>
  <si>
    <t>Cargo</t>
  </si>
  <si>
    <t>Área</t>
  </si>
  <si>
    <t>Correo</t>
  </si>
  <si>
    <t>Invitado</t>
  </si>
  <si>
    <t>Asistió</t>
  </si>
  <si>
    <t>Firma / Motivo</t>
  </si>
  <si>
    <t>Hora llegada</t>
  </si>
  <si>
    <t>Teléfono</t>
  </si>
  <si>
    <t>Notas</t>
  </si>
  <si>
    <t>Gerente de Ventas</t>
  </si>
  <si>
    <t>Comercial</t>
  </si>
  <si>
    <t>laura@empresa.com</t>
  </si>
  <si>
    <t>Sí</t>
  </si>
  <si>
    <t>600123456</t>
  </si>
  <si>
    <t>Carlos Ruiz</t>
  </si>
  <si>
    <t>Analista CRM</t>
  </si>
  <si>
    <t>TI</t>
  </si>
  <si>
    <t>carlos@empresa.com</t>
  </si>
  <si>
    <t>600223344</t>
  </si>
  <si>
    <t>María López</t>
  </si>
  <si>
    <t>Directora Marketing</t>
  </si>
  <si>
    <t>Marketing</t>
  </si>
  <si>
    <t>maria@empresa.com</t>
  </si>
  <si>
    <t>No</t>
  </si>
  <si>
    <t>En viaje</t>
  </si>
  <si>
    <t>600998877</t>
  </si>
  <si>
    <t>Jorge Soto</t>
  </si>
  <si>
    <t>Soporte TI</t>
  </si>
  <si>
    <t>jorge@empresa.com</t>
  </si>
  <si>
    <t>Invitados</t>
  </si>
  <si>
    <t>Presentes</t>
  </si>
  <si>
    <t>% Asistencia</t>
  </si>
  <si>
    <t>Agenda</t>
  </si>
  <si>
    <t>Hora</t>
  </si>
  <si>
    <t>Tema</t>
  </si>
  <si>
    <t>Descripción</t>
  </si>
  <si>
    <t>Ponente</t>
  </si>
  <si>
    <t>Duración (min)</t>
  </si>
  <si>
    <t>Estado</t>
  </si>
  <si>
    <t>Apertura</t>
  </si>
  <si>
    <t>Revisión rápida del objetivo y agenda.</t>
  </si>
  <si>
    <t>Completado</t>
  </si>
  <si>
    <t>Estado CRM</t>
  </si>
  <si>
    <t>Avance del proyecto y riesgos.</t>
  </si>
  <si>
    <t>Marketing &amp; CRM</t>
  </si>
  <si>
    <t>Requerimientos para campañas.</t>
  </si>
  <si>
    <t>Pendiente</t>
  </si>
  <si>
    <t>Capacitación para equipo comercial.</t>
  </si>
  <si>
    <t>Acuerdos y tareas</t>
  </si>
  <si>
    <t>Acción</t>
  </si>
  <si>
    <t>Entregable</t>
  </si>
  <si>
    <t>Fecha compromiso</t>
  </si>
  <si>
    <t>Prioridad</t>
  </si>
  <si>
    <t>% Avance</t>
  </si>
  <si>
    <t>Vencido</t>
  </si>
  <si>
    <t>Definir plan de capacitación CRM</t>
  </si>
  <si>
    <t>Plan aprobado</t>
  </si>
  <si>
    <t>Alta</t>
  </si>
  <si>
    <t>En curso</t>
  </si>
  <si>
    <t>Entregar briefing de campañas</t>
  </si>
  <si>
    <t>Briefing v1</t>
  </si>
  <si>
    <t>Media</t>
  </si>
  <si>
    <t>Configurar dashboards de ventas</t>
  </si>
  <si>
    <t>Tablero en Power BI</t>
  </si>
  <si>
    <t>Acuerdos abiertos</t>
  </si>
  <si>
    <t>Completados</t>
  </si>
  <si>
    <t>Vencidos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</si>
</sst>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5" formatCode="hh:mm"/>
  </numFmts>
  <fonts count="6" x14ac:knownFonts="1">
    <font>
      <sz val="11"/>
      <color theme="1"/>
      <name val="Calibri"/>
      <family val="2"/>
      <scheme val="minor"/>
    </font>
    <font>
      <b/>
      <sz val="11"/>
      <name val="Calibri"/>
    </font>
    <font>
      <b/>
      <sz val="11"/>
      <color rgb="FFFFFFFF"/>
      <name val="Calibri"/>
    </font>
    <font>
      <b/>
      <sz val="11"/>
      <color rgb="FF000000"/>
      <name val="Calibri"/>
    </font>
    <font>
      <b/>
      <sz val="28"/>
      <color rgb="FFFFFFFF"/>
      <name val="Calibri"/>
      <family val="2"/>
    </font>
    <font>
      <sz val="28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121528"/>
      </patternFill>
    </fill>
    <fill>
      <patternFill patternType="solid">
        <fgColor rgb="FFB8F2E3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rgb="FF888888"/>
      </left>
      <right style="thin">
        <color rgb="FF888888"/>
      </right>
      <top style="thin">
        <color rgb="FF888888"/>
      </top>
      <bottom style="thin">
        <color rgb="FF888888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 applyAlignment="1">
      <alignment horizontal="left" vertical="center" wrapText="1"/>
    </xf>
    <xf numFmtId="0" fontId="0" fillId="3" borderId="1" xfId="0" applyFill="1" applyBorder="1"/>
    <xf numFmtId="165" fontId="0" fillId="3" borderId="1" xfId="0" applyNumberFormat="1" applyFill="1" applyBorder="1"/>
    <xf numFmtId="0" fontId="1" fillId="0" borderId="0" xfId="0" applyFont="1"/>
    <xf numFmtId="2" fontId="0" fillId="3" borderId="1" xfId="0" applyNumberFormat="1" applyFill="1" applyBorder="1"/>
    <xf numFmtId="0" fontId="3" fillId="3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left" vertical="center" wrapText="1"/>
    </xf>
    <xf numFmtId="165" fontId="0" fillId="0" borderId="1" xfId="0" applyNumberFormat="1" applyBorder="1" applyAlignment="1">
      <alignment horizontal="left" vertical="center" wrapText="1"/>
    </xf>
    <xf numFmtId="14" fontId="0" fillId="0" borderId="1" xfId="0" applyNumberFormat="1" applyBorder="1" applyAlignment="1">
      <alignment horizontal="left" vertical="center" wrapText="1"/>
    </xf>
    <xf numFmtId="9" fontId="0" fillId="0" borderId="1" xfId="0" applyNumberFormat="1" applyBorder="1" applyAlignment="1">
      <alignment horizontal="left" vertical="center" wrapText="1"/>
    </xf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4" fillId="2" borderId="0" xfId="0" applyFont="1" applyFill="1" applyAlignment="1">
      <alignment horizontal="center" vertical="center" wrapText="1"/>
    </xf>
    <xf numFmtId="0" fontId="5" fillId="0" borderId="0" xfId="0" applyFont="1"/>
    <xf numFmtId="14" fontId="0" fillId="4" borderId="1" xfId="0" applyNumberFormat="1" applyFill="1" applyBorder="1"/>
    <xf numFmtId="0" fontId="0" fillId="4" borderId="1" xfId="0" applyFill="1" applyBorder="1"/>
    <xf numFmtId="0" fontId="0" fillId="4" borderId="1" xfId="0" applyFill="1" applyBorder="1" applyAlignment="1">
      <alignment horizontal="left" vertical="center" wrapText="1"/>
    </xf>
    <xf numFmtId="0" fontId="0" fillId="4" borderId="0" xfId="0" applyFill="1"/>
    <xf numFmtId="0" fontId="0" fillId="4" borderId="1" xfId="0" applyFill="1" applyBorder="1"/>
    <xf numFmtId="0" fontId="1" fillId="4" borderId="1" xfId="0" applyFont="1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 wrapText="1"/>
    </xf>
    <xf numFmtId="9" fontId="0" fillId="4" borderId="1" xfId="0" applyNumberFormat="1" applyFill="1" applyBorder="1" applyAlignment="1">
      <alignment horizontal="center" vertical="center" wrapText="1"/>
    </xf>
  </cellXfs>
  <cellStyles count="1">
    <cellStyle name="Normal" xfId="0" builtinId="0"/>
  </cellStyles>
  <dxfs count="1">
    <dxf>
      <fill>
        <patternFill patternType="solid">
          <fgColor rgb="FFFFC7CE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L38"/>
  <sheetViews>
    <sheetView tabSelected="1" zoomScale="70" zoomScaleNormal="70" workbookViewId="0">
      <pane xSplit="1" ySplit="11" topLeftCell="B12" activePane="bottomRight" state="frozen"/>
      <selection pane="topRight"/>
      <selection pane="bottomLeft"/>
      <selection pane="bottomRight" activeCell="U33" sqref="U33"/>
    </sheetView>
  </sheetViews>
  <sheetFormatPr baseColWidth="10" defaultColWidth="9.140625" defaultRowHeight="15" x14ac:dyDescent="0.25"/>
  <cols>
    <col min="1" max="1" width="3" customWidth="1"/>
    <col min="2" max="2" width="13.28515625" customWidth="1"/>
    <col min="3" max="3" width="22" customWidth="1"/>
    <col min="4" max="6" width="18" customWidth="1"/>
    <col min="7" max="7" width="22" customWidth="1"/>
    <col min="8" max="8" width="16" customWidth="1"/>
    <col min="9" max="12" width="18" customWidth="1"/>
  </cols>
  <sheetData>
    <row r="1" spans="2:12" ht="27.95" customHeight="1" x14ac:dyDescent="0.55000000000000004">
      <c r="B1" s="14" t="s">
        <v>0</v>
      </c>
      <c r="C1" s="15"/>
      <c r="D1" s="15"/>
      <c r="E1" s="15"/>
      <c r="F1" s="15"/>
      <c r="G1" s="15"/>
      <c r="H1" s="15"/>
      <c r="I1" s="15"/>
      <c r="J1" s="15"/>
      <c r="K1" s="15"/>
      <c r="L1" s="15"/>
    </row>
    <row r="3" spans="2:12" x14ac:dyDescent="0.25">
      <c r="B3" s="1" t="s">
        <v>1</v>
      </c>
      <c r="C3" s="2" t="s">
        <v>2</v>
      </c>
      <c r="E3" s="1" t="s">
        <v>3</v>
      </c>
      <c r="F3" s="3">
        <v>0.375</v>
      </c>
      <c r="H3" s="1" t="s">
        <v>4</v>
      </c>
      <c r="I3" s="3">
        <v>0.4375</v>
      </c>
      <c r="K3" s="4" t="s">
        <v>5</v>
      </c>
      <c r="L3" s="5">
        <f>IF(AND(F3&lt;&gt;"",I3&lt;&gt;""),(I3-F3)*24,"")</f>
        <v>1.5</v>
      </c>
    </row>
    <row r="4" spans="2:12" ht="30" x14ac:dyDescent="0.25">
      <c r="B4" s="1" t="s">
        <v>6</v>
      </c>
      <c r="C4" s="16">
        <v>45967.417543307893</v>
      </c>
      <c r="E4" s="1" t="s">
        <v>7</v>
      </c>
      <c r="F4" s="17" t="s">
        <v>8</v>
      </c>
      <c r="H4" s="1" t="s">
        <v>9</v>
      </c>
      <c r="I4" s="17" t="s">
        <v>10</v>
      </c>
    </row>
    <row r="6" spans="2:12" x14ac:dyDescent="0.25">
      <c r="B6" s="13" t="s">
        <v>11</v>
      </c>
      <c r="C6" s="12"/>
      <c r="D6" s="12"/>
      <c r="E6" s="12"/>
      <c r="F6" s="12"/>
      <c r="G6" s="12"/>
      <c r="H6" s="12"/>
      <c r="I6" s="12"/>
      <c r="J6" s="12"/>
      <c r="K6" s="12"/>
      <c r="L6" s="12"/>
    </row>
    <row r="7" spans="2:12" x14ac:dyDescent="0.25">
      <c r="B7" s="18" t="s">
        <v>12</v>
      </c>
      <c r="C7" s="19"/>
      <c r="D7" s="19"/>
      <c r="E7" s="19"/>
      <c r="F7" s="19"/>
      <c r="G7" s="19"/>
      <c r="H7" s="19"/>
      <c r="I7" s="19"/>
      <c r="J7" s="19"/>
      <c r="K7" s="19"/>
      <c r="L7" s="19"/>
    </row>
    <row r="8" spans="2:12" x14ac:dyDescent="0.25">
      <c r="B8" s="19"/>
      <c r="C8" s="19"/>
      <c r="D8" s="19"/>
      <c r="E8" s="19"/>
      <c r="F8" s="19"/>
      <c r="G8" s="19"/>
      <c r="H8" s="19"/>
      <c r="I8" s="19"/>
      <c r="J8" s="19"/>
      <c r="K8" s="19"/>
      <c r="L8" s="20"/>
    </row>
    <row r="10" spans="2:12" x14ac:dyDescent="0.25">
      <c r="B10" s="13" t="s">
        <v>13</v>
      </c>
      <c r="C10" s="12"/>
      <c r="D10" s="12"/>
      <c r="E10" s="12"/>
      <c r="F10" s="12"/>
      <c r="G10" s="12"/>
      <c r="H10" s="12"/>
      <c r="I10" s="12"/>
      <c r="J10" s="12"/>
      <c r="K10" s="12"/>
      <c r="L10" s="12"/>
    </row>
    <row r="11" spans="2:12" x14ac:dyDescent="0.25">
      <c r="B11" s="6" t="s">
        <v>14</v>
      </c>
      <c r="C11" s="6" t="s">
        <v>15</v>
      </c>
      <c r="D11" s="6" t="s">
        <v>16</v>
      </c>
      <c r="E11" s="6" t="s">
        <v>17</v>
      </c>
      <c r="F11" s="6" t="s">
        <v>18</v>
      </c>
      <c r="G11" s="6" t="s">
        <v>19</v>
      </c>
      <c r="H11" s="6" t="s">
        <v>20</v>
      </c>
      <c r="I11" s="6" t="s">
        <v>21</v>
      </c>
      <c r="J11" s="6" t="s">
        <v>22</v>
      </c>
      <c r="K11" s="6" t="s">
        <v>23</v>
      </c>
      <c r="L11" s="6" t="s">
        <v>24</v>
      </c>
    </row>
    <row r="12" spans="2:12" ht="30" x14ac:dyDescent="0.25">
      <c r="B12" s="7">
        <v>1</v>
      </c>
      <c r="C12" s="8" t="s">
        <v>8</v>
      </c>
      <c r="D12" s="8" t="s">
        <v>25</v>
      </c>
      <c r="E12" s="8" t="s">
        <v>26</v>
      </c>
      <c r="F12" s="8" t="s">
        <v>27</v>
      </c>
      <c r="G12" s="8" t="s">
        <v>28</v>
      </c>
      <c r="H12" s="7" t="s">
        <v>28</v>
      </c>
      <c r="I12" s="8"/>
      <c r="J12" s="9">
        <v>0.37152777777777779</v>
      </c>
      <c r="K12" s="8" t="s">
        <v>29</v>
      </c>
      <c r="L12" s="8"/>
    </row>
    <row r="13" spans="2:12" ht="30" x14ac:dyDescent="0.25">
      <c r="B13" s="7">
        <v>2</v>
      </c>
      <c r="C13" s="8" t="s">
        <v>30</v>
      </c>
      <c r="D13" s="8" t="s">
        <v>31</v>
      </c>
      <c r="E13" s="8" t="s">
        <v>32</v>
      </c>
      <c r="F13" s="8" t="s">
        <v>33</v>
      </c>
      <c r="G13" s="8" t="s">
        <v>28</v>
      </c>
      <c r="H13" s="7" t="s">
        <v>28</v>
      </c>
      <c r="I13" s="8"/>
      <c r="J13" s="9">
        <v>0.37638888888888888</v>
      </c>
      <c r="K13" s="8" t="s">
        <v>34</v>
      </c>
      <c r="L13" s="8"/>
    </row>
    <row r="14" spans="2:12" ht="30" x14ac:dyDescent="0.25">
      <c r="B14" s="7">
        <v>3</v>
      </c>
      <c r="C14" s="8" t="s">
        <v>35</v>
      </c>
      <c r="D14" s="8" t="s">
        <v>36</v>
      </c>
      <c r="E14" s="8" t="s">
        <v>37</v>
      </c>
      <c r="F14" s="8" t="s">
        <v>38</v>
      </c>
      <c r="G14" s="8" t="s">
        <v>28</v>
      </c>
      <c r="H14" s="7" t="s">
        <v>39</v>
      </c>
      <c r="I14" s="8" t="s">
        <v>40</v>
      </c>
      <c r="J14" s="9"/>
      <c r="K14" s="8" t="s">
        <v>41</v>
      </c>
      <c r="L14" s="8"/>
    </row>
    <row r="15" spans="2:12" ht="30" x14ac:dyDescent="0.25">
      <c r="B15" s="7">
        <v>4</v>
      </c>
      <c r="C15" s="8" t="s">
        <v>42</v>
      </c>
      <c r="D15" s="8" t="s">
        <v>43</v>
      </c>
      <c r="E15" s="8" t="s">
        <v>32</v>
      </c>
      <c r="F15" s="8" t="s">
        <v>44</v>
      </c>
      <c r="G15" s="8" t="s">
        <v>28</v>
      </c>
      <c r="H15" s="7" t="s">
        <v>28</v>
      </c>
      <c r="I15" s="8"/>
      <c r="J15" s="9">
        <v>0.37847222222222221</v>
      </c>
      <c r="K15" s="8"/>
      <c r="L15" s="8"/>
    </row>
    <row r="16" spans="2:12" x14ac:dyDescent="0.25">
      <c r="B16" s="7"/>
      <c r="C16" s="8"/>
      <c r="D16" s="8"/>
      <c r="E16" s="8"/>
      <c r="F16" s="8"/>
      <c r="G16" s="8"/>
      <c r="H16" s="7"/>
      <c r="I16" s="8"/>
      <c r="J16" s="9"/>
      <c r="K16" s="8"/>
      <c r="L16" s="8"/>
    </row>
    <row r="18" spans="2:12" x14ac:dyDescent="0.25">
      <c r="B18" s="21" t="s">
        <v>45</v>
      </c>
      <c r="C18" s="22">
        <f>COUNTA($C$12:$C$16)</f>
        <v>4</v>
      </c>
      <c r="D18" s="21" t="s">
        <v>46</v>
      </c>
      <c r="E18" s="22">
        <f>COUNTIF(H12:H16,"Sí")</f>
        <v>3</v>
      </c>
      <c r="F18" s="21" t="s">
        <v>47</v>
      </c>
      <c r="G18" s="23">
        <f>IFERROR(E18/C18,"")</f>
        <v>0.75</v>
      </c>
    </row>
    <row r="20" spans="2:12" x14ac:dyDescent="0.25">
      <c r="B20" s="13" t="s">
        <v>48</v>
      </c>
      <c r="C20" s="12"/>
      <c r="D20" s="12"/>
      <c r="E20" s="12"/>
      <c r="F20" s="12"/>
      <c r="G20" s="12"/>
      <c r="H20" s="12"/>
      <c r="I20" s="12"/>
      <c r="J20" s="12"/>
      <c r="K20" s="12"/>
      <c r="L20" s="12"/>
    </row>
    <row r="21" spans="2:12" x14ac:dyDescent="0.25">
      <c r="B21" s="6" t="s">
        <v>14</v>
      </c>
      <c r="C21" s="6" t="s">
        <v>49</v>
      </c>
      <c r="D21" s="6" t="s">
        <v>50</v>
      </c>
      <c r="E21" s="6" t="s">
        <v>51</v>
      </c>
      <c r="F21" s="6" t="s">
        <v>52</v>
      </c>
      <c r="G21" s="6" t="s">
        <v>53</v>
      </c>
      <c r="H21" s="6" t="s">
        <v>54</v>
      </c>
    </row>
    <row r="22" spans="2:12" ht="30" x14ac:dyDescent="0.25">
      <c r="B22" s="8">
        <v>1</v>
      </c>
      <c r="C22" s="9">
        <v>0.375</v>
      </c>
      <c r="D22" s="8" t="s">
        <v>55</v>
      </c>
      <c r="E22" s="8" t="s">
        <v>56</v>
      </c>
      <c r="F22" s="8" t="s">
        <v>8</v>
      </c>
      <c r="G22" s="8">
        <v>10</v>
      </c>
      <c r="H22" s="8" t="s">
        <v>57</v>
      </c>
    </row>
    <row r="23" spans="2:12" ht="30" x14ac:dyDescent="0.25">
      <c r="B23" s="8">
        <v>2</v>
      </c>
      <c r="C23" s="9">
        <v>0.38194444444444442</v>
      </c>
      <c r="D23" s="8" t="s">
        <v>58</v>
      </c>
      <c r="E23" s="8" t="s">
        <v>59</v>
      </c>
      <c r="F23" s="8" t="s">
        <v>30</v>
      </c>
      <c r="G23" s="8">
        <v>25</v>
      </c>
      <c r="H23" s="8" t="s">
        <v>57</v>
      </c>
    </row>
    <row r="24" spans="2:12" ht="30" x14ac:dyDescent="0.25">
      <c r="B24" s="8">
        <v>3</v>
      </c>
      <c r="C24" s="9">
        <v>0.39930555555555558</v>
      </c>
      <c r="D24" s="8" t="s">
        <v>60</v>
      </c>
      <c r="E24" s="8" t="s">
        <v>61</v>
      </c>
      <c r="F24" s="8" t="s">
        <v>35</v>
      </c>
      <c r="G24" s="8">
        <v>20</v>
      </c>
      <c r="H24" s="8" t="s">
        <v>62</v>
      </c>
    </row>
    <row r="25" spans="2:12" ht="30" x14ac:dyDescent="0.25">
      <c r="B25" s="8">
        <v>4</v>
      </c>
      <c r="C25" s="9">
        <v>0.41319444444444442</v>
      </c>
      <c r="D25" s="8" t="s">
        <v>43</v>
      </c>
      <c r="E25" s="8" t="s">
        <v>63</v>
      </c>
      <c r="F25" s="8" t="s">
        <v>42</v>
      </c>
      <c r="G25" s="8">
        <v>20</v>
      </c>
      <c r="H25" s="8" t="s">
        <v>62</v>
      </c>
    </row>
    <row r="26" spans="2:12" x14ac:dyDescent="0.25">
      <c r="B26" s="8"/>
      <c r="C26" s="8"/>
      <c r="D26" s="8"/>
      <c r="E26" s="8"/>
      <c r="F26" s="8"/>
      <c r="G26" s="8"/>
      <c r="H26" s="8"/>
    </row>
    <row r="27" spans="2:12" x14ac:dyDescent="0.25">
      <c r="B27" s="8"/>
      <c r="C27" s="8"/>
      <c r="D27" s="8"/>
      <c r="E27" s="8"/>
      <c r="F27" s="8"/>
      <c r="G27" s="8"/>
      <c r="H27" s="8"/>
    </row>
    <row r="28" spans="2:12" x14ac:dyDescent="0.25">
      <c r="B28" s="8"/>
      <c r="C28" s="8"/>
      <c r="D28" s="8"/>
      <c r="E28" s="8"/>
      <c r="F28" s="8"/>
      <c r="G28" s="8"/>
      <c r="H28" s="8"/>
    </row>
    <row r="29" spans="2:12" x14ac:dyDescent="0.25">
      <c r="B29" s="8"/>
      <c r="C29" s="8"/>
      <c r="D29" s="8"/>
      <c r="E29" s="8"/>
      <c r="F29" s="8"/>
      <c r="G29" s="8"/>
      <c r="H29" s="8"/>
    </row>
    <row r="31" spans="2:12" x14ac:dyDescent="0.25">
      <c r="B31" s="13" t="s">
        <v>64</v>
      </c>
      <c r="C31" s="12"/>
      <c r="D31" s="12"/>
      <c r="E31" s="12"/>
      <c r="F31" s="12"/>
      <c r="G31" s="12"/>
      <c r="H31" s="12"/>
      <c r="I31" s="12"/>
      <c r="J31" s="12"/>
      <c r="K31" s="12"/>
      <c r="L31" s="12"/>
    </row>
    <row r="32" spans="2:12" x14ac:dyDescent="0.25">
      <c r="B32" s="6" t="s">
        <v>14</v>
      </c>
      <c r="C32" s="6" t="s">
        <v>65</v>
      </c>
      <c r="D32" s="6" t="s">
        <v>7</v>
      </c>
      <c r="E32" s="6" t="s">
        <v>66</v>
      </c>
      <c r="F32" s="6" t="s">
        <v>67</v>
      </c>
      <c r="G32" s="6" t="s">
        <v>68</v>
      </c>
      <c r="H32" s="6" t="s">
        <v>54</v>
      </c>
      <c r="I32" s="6" t="s">
        <v>69</v>
      </c>
      <c r="J32" s="6" t="s">
        <v>70</v>
      </c>
    </row>
    <row r="33" spans="2:10" ht="30" x14ac:dyDescent="0.25">
      <c r="B33" s="8">
        <v>1</v>
      </c>
      <c r="C33" s="8" t="s">
        <v>71</v>
      </c>
      <c r="D33" s="8" t="s">
        <v>42</v>
      </c>
      <c r="E33" s="8" t="s">
        <v>72</v>
      </c>
      <c r="F33" s="10">
        <v>45974.417543473923</v>
      </c>
      <c r="G33" s="8" t="s">
        <v>73</v>
      </c>
      <c r="H33" s="8" t="s">
        <v>74</v>
      </c>
      <c r="I33" s="11">
        <v>0.4</v>
      </c>
      <c r="J33" s="7" t="str">
        <f t="shared" ref="J33:J37" ca="1" si="0">IF(AND(F33&lt;TODAY(),H33&lt;&gt;"Completado"),"Sí","No")</f>
        <v>No</v>
      </c>
    </row>
    <row r="34" spans="2:10" ht="30" x14ac:dyDescent="0.25">
      <c r="B34" s="8">
        <v>2</v>
      </c>
      <c r="C34" s="8" t="s">
        <v>75</v>
      </c>
      <c r="D34" s="8" t="s">
        <v>35</v>
      </c>
      <c r="E34" s="8" t="s">
        <v>76</v>
      </c>
      <c r="F34" s="10">
        <v>45981.417543474083</v>
      </c>
      <c r="G34" s="8" t="s">
        <v>77</v>
      </c>
      <c r="H34" s="8" t="s">
        <v>62</v>
      </c>
      <c r="I34" s="11">
        <v>0</v>
      </c>
      <c r="J34" s="7" t="str">
        <f t="shared" ca="1" si="0"/>
        <v>No</v>
      </c>
    </row>
    <row r="35" spans="2:10" ht="30" x14ac:dyDescent="0.25">
      <c r="B35" s="8">
        <v>3</v>
      </c>
      <c r="C35" s="8" t="s">
        <v>78</v>
      </c>
      <c r="D35" s="8" t="s">
        <v>30</v>
      </c>
      <c r="E35" s="8" t="s">
        <v>79</v>
      </c>
      <c r="F35" s="10">
        <v>45977.417543474119</v>
      </c>
      <c r="G35" s="8" t="s">
        <v>73</v>
      </c>
      <c r="H35" s="8" t="s">
        <v>62</v>
      </c>
      <c r="I35" s="11">
        <v>0</v>
      </c>
      <c r="J35" s="7" t="str">
        <f t="shared" ca="1" si="0"/>
        <v>No</v>
      </c>
    </row>
    <row r="36" spans="2:10" x14ac:dyDescent="0.25">
      <c r="B36" s="8"/>
      <c r="C36" s="8"/>
      <c r="D36" s="8"/>
      <c r="E36" s="8"/>
      <c r="F36" s="8"/>
      <c r="G36" s="8"/>
      <c r="H36" s="8"/>
      <c r="I36" s="8"/>
      <c r="J36" s="7" t="str">
        <f t="shared" ca="1" si="0"/>
        <v>Sí</v>
      </c>
    </row>
    <row r="37" spans="2:10" x14ac:dyDescent="0.25">
      <c r="B37" s="8"/>
      <c r="C37" s="8"/>
      <c r="D37" s="8"/>
      <c r="E37" s="8"/>
      <c r="F37" s="8"/>
      <c r="G37" s="8"/>
      <c r="H37" s="8"/>
      <c r="I37" s="8"/>
      <c r="J37" s="7" t="str">
        <f t="shared" ca="1" si="0"/>
        <v>Sí</v>
      </c>
    </row>
    <row r="38" spans="2:10" x14ac:dyDescent="0.25">
      <c r="B38" s="21" t="s">
        <v>80</v>
      </c>
      <c r="C38" s="22">
        <f>COUNTIF(H33:H37,"&lt;&gt;Completado")</f>
        <v>5</v>
      </c>
      <c r="D38" s="21" t="s">
        <v>81</v>
      </c>
      <c r="E38" s="22">
        <f>COUNTIF(H33:H37,"Completado")</f>
        <v>0</v>
      </c>
      <c r="F38" s="21" t="s">
        <v>82</v>
      </c>
      <c r="G38" s="22">
        <f ca="1">COUNTIF(J33:J37,"Sí")</f>
        <v>2</v>
      </c>
    </row>
  </sheetData>
  <mergeCells count="6">
    <mergeCell ref="B31:L31"/>
    <mergeCell ref="B1:L1"/>
    <mergeCell ref="B6:L6"/>
    <mergeCell ref="B7:L8"/>
    <mergeCell ref="B10:L10"/>
    <mergeCell ref="B20:L20"/>
  </mergeCells>
  <conditionalFormatting sqref="I33:I37">
    <cfRule type="colorScale" priority="1">
      <colorScale>
        <cfvo type="num" val="0"/>
        <cfvo type="num" val="0.5"/>
        <cfvo type="num" val="1"/>
        <color rgb="FFF8696B"/>
        <color rgb="FFFFEB84"/>
        <color rgb="FF63BE7B"/>
      </colorScale>
    </cfRule>
  </conditionalFormatting>
  <conditionalFormatting sqref="J33:J37">
    <cfRule type="cellIs" dxfId="0" priority="2" operator="equal">
      <formula>"Sí"</formula>
    </cfRule>
  </conditionalFormatting>
  <dataValidations count="5">
    <dataValidation type="list" allowBlank="1" showDropDown="1" showInputMessage="1" showErrorMessage="1" sqref="G12:G16 H12:H16" xr:uid="{00000000-0002-0000-0000-000000000000}">
      <formula1>"Sí,No"</formula1>
    </dataValidation>
    <dataValidation type="list" allowBlank="1" showDropDown="1" showInputMessage="1" showErrorMessage="1" sqref="H22:H29" xr:uid="{00000000-0002-0000-0000-000001000000}">
      <formula1>"Pendiente,En curso,Completado"</formula1>
    </dataValidation>
    <dataValidation type="list" allowBlank="1" showDropDown="1" showInputMessage="1" showErrorMessage="1" sqref="G33:G37" xr:uid="{00000000-0002-0000-0000-000002000000}">
      <formula1>"Alta,Media,Baja"</formula1>
    </dataValidation>
    <dataValidation type="list" allowBlank="1" showDropDown="1" showInputMessage="1" showErrorMessage="1" sqref="H33:H37" xr:uid="{00000000-0002-0000-0000-000003000000}">
      <formula1>"Pendiente,En curso,Completado,En riesgo"</formula1>
    </dataValidation>
    <dataValidation type="list" allowBlank="1" showInputMessage="1" showErrorMessage="1" sqref="D33:D37" xr:uid="{00000000-0002-0000-0000-000004000000}">
      <formula1>$C$12:$C$16</formula1>
    </dataValidation>
  </dataValidations>
  <pageMargins left="0.75" right="0.75" top="1" bottom="1" header="0.5" footer="0.5"/>
  <pageSetup fitToHeigh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Minuta de reunión</vt:lpstr>
      <vt:lpstr>'Minuta de reunión'!Área_de_impresión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Sergio Jiménez Canales</cp:lastModifiedBy>
  <dcterms:created xsi:type="dcterms:W3CDTF">2025-11-06T09:57:41Z</dcterms:created>
  <dcterms:modified xsi:type="dcterms:W3CDTF">2025-11-06T10:10:40Z</dcterms:modified>
</cp:coreProperties>
</file>