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uadrante mensual\"/>
    </mc:Choice>
  </mc:AlternateContent>
  <xr:revisionPtr revIDLastSave="0" documentId="8_{74EE6277-B0CA-4EBC-B2CD-C0652AABA73B}" xr6:coauthVersionLast="47" xr6:coauthVersionMax="47" xr10:uidLastSave="{00000000-0000-0000-0000-000000000000}"/>
  <bookViews>
    <workbookView xWindow="1275" yWindow="1350" windowWidth="26145" windowHeight="12480" xr2:uid="{00000000-000D-0000-FFFF-FFFF00000000}"/>
  </bookViews>
  <sheets>
    <sheet name="Cuadrante" sheetId="4" r:id="rId1"/>
    <sheet name="Turnos" sheetId="1" r:id="rId2"/>
    <sheet name="Empleados" sheetId="2" r:id="rId3"/>
    <sheet name="Festivos" sheetId="3" r:id="rId4"/>
    <sheet name="Instruccion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2" i="4" l="1"/>
  <c r="AI21" i="4"/>
  <c r="AI20" i="4"/>
  <c r="AI19" i="4"/>
  <c r="AI18" i="4"/>
  <c r="AI17" i="4"/>
  <c r="AI16" i="4"/>
  <c r="AI15" i="4"/>
  <c r="AI14" i="4"/>
  <c r="AI13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D7" i="4"/>
  <c r="D6" i="4"/>
  <c r="E5" i="4"/>
  <c r="D5" i="4"/>
  <c r="D22" i="4" s="1"/>
  <c r="E22" i="4" l="1"/>
  <c r="E21" i="4"/>
  <c r="E20" i="4"/>
  <c r="E19" i="4"/>
  <c r="E18" i="4"/>
  <c r="E17" i="4"/>
  <c r="E16" i="4"/>
  <c r="E15" i="4"/>
  <c r="E14" i="4"/>
  <c r="E13" i="4"/>
  <c r="E6" i="4"/>
  <c r="F5" i="4"/>
  <c r="E7" i="4"/>
  <c r="D13" i="4"/>
  <c r="D14" i="4"/>
  <c r="D15" i="4"/>
  <c r="D16" i="4"/>
  <c r="D17" i="4"/>
  <c r="D18" i="4"/>
  <c r="D19" i="4"/>
  <c r="D20" i="4"/>
  <c r="D21" i="4"/>
  <c r="F6" i="4" l="1"/>
  <c r="F7" i="4"/>
  <c r="F22" i="4"/>
  <c r="F21" i="4"/>
  <c r="F20" i="4"/>
  <c r="F19" i="4"/>
  <c r="F18" i="4"/>
  <c r="F17" i="4"/>
  <c r="F16" i="4"/>
  <c r="F15" i="4"/>
  <c r="F14" i="4"/>
  <c r="F13" i="4"/>
  <c r="G5" i="4"/>
  <c r="E10" i="4"/>
  <c r="E8" i="4"/>
  <c r="E9" i="4"/>
  <c r="D10" i="4"/>
  <c r="D8" i="4"/>
  <c r="D9" i="4"/>
  <c r="G6" i="4" l="1"/>
  <c r="G7" i="4"/>
  <c r="H5" i="4"/>
  <c r="G22" i="4"/>
  <c r="G21" i="4"/>
  <c r="G20" i="4"/>
  <c r="G19" i="4"/>
  <c r="G18" i="4"/>
  <c r="G17" i="4"/>
  <c r="G16" i="4"/>
  <c r="G15" i="4"/>
  <c r="G14" i="4"/>
  <c r="G13" i="4"/>
  <c r="F8" i="4"/>
  <c r="F9" i="4"/>
  <c r="F10" i="4"/>
  <c r="H7" i="4" l="1"/>
  <c r="I5" i="4"/>
  <c r="H22" i="4"/>
  <c r="H21" i="4"/>
  <c r="H20" i="4"/>
  <c r="H19" i="4"/>
  <c r="H18" i="4"/>
  <c r="H17" i="4"/>
  <c r="H16" i="4"/>
  <c r="H15" i="4"/>
  <c r="H14" i="4"/>
  <c r="H13" i="4"/>
  <c r="H6" i="4"/>
  <c r="G9" i="4"/>
  <c r="G8" i="4"/>
  <c r="G10" i="4"/>
  <c r="H9" i="4" l="1"/>
  <c r="H10" i="4"/>
  <c r="H8" i="4"/>
  <c r="I6" i="4"/>
  <c r="I7" i="4"/>
  <c r="J5" i="4"/>
  <c r="I22" i="4"/>
  <c r="I21" i="4"/>
  <c r="I20" i="4"/>
  <c r="I19" i="4"/>
  <c r="I18" i="4"/>
  <c r="I17" i="4"/>
  <c r="I16" i="4"/>
  <c r="I15" i="4"/>
  <c r="I14" i="4"/>
  <c r="I13" i="4"/>
  <c r="I10" i="4" l="1"/>
  <c r="I9" i="4"/>
  <c r="I8" i="4"/>
  <c r="J7" i="4"/>
  <c r="K5" i="4"/>
  <c r="J22" i="4"/>
  <c r="J21" i="4"/>
  <c r="J20" i="4"/>
  <c r="J19" i="4"/>
  <c r="J18" i="4"/>
  <c r="J17" i="4"/>
  <c r="J16" i="4"/>
  <c r="J15" i="4"/>
  <c r="J14" i="4"/>
  <c r="J13" i="4"/>
  <c r="J6" i="4"/>
  <c r="J8" i="4" l="1"/>
  <c r="J10" i="4"/>
  <c r="J9" i="4"/>
  <c r="L5" i="4"/>
  <c r="K22" i="4"/>
  <c r="K21" i="4"/>
  <c r="K20" i="4"/>
  <c r="K19" i="4"/>
  <c r="K18" i="4"/>
  <c r="K17" i="4"/>
  <c r="K16" i="4"/>
  <c r="K15" i="4"/>
  <c r="K14" i="4"/>
  <c r="K13" i="4"/>
  <c r="K7" i="4"/>
  <c r="K6" i="4"/>
  <c r="K9" i="4" l="1"/>
  <c r="K10" i="4"/>
  <c r="K8" i="4"/>
  <c r="L22" i="4"/>
  <c r="L21" i="4"/>
  <c r="L20" i="4"/>
  <c r="L19" i="4"/>
  <c r="L18" i="4"/>
  <c r="L17" i="4"/>
  <c r="L16" i="4"/>
  <c r="L15" i="4"/>
  <c r="L14" i="4"/>
  <c r="L13" i="4"/>
  <c r="L7" i="4"/>
  <c r="M5" i="4"/>
  <c r="L6" i="4"/>
  <c r="M7" i="4" l="1"/>
  <c r="M22" i="4"/>
  <c r="M21" i="4"/>
  <c r="M20" i="4"/>
  <c r="M19" i="4"/>
  <c r="M18" i="4"/>
  <c r="M17" i="4"/>
  <c r="M16" i="4"/>
  <c r="M15" i="4"/>
  <c r="M14" i="4"/>
  <c r="M13" i="4"/>
  <c r="M6" i="4"/>
  <c r="N5" i="4"/>
  <c r="L9" i="4"/>
  <c r="L10" i="4"/>
  <c r="L8" i="4"/>
  <c r="M10" i="4" l="1"/>
  <c r="M8" i="4"/>
  <c r="M9" i="4"/>
  <c r="N7" i="4"/>
  <c r="O5" i="4"/>
  <c r="N22" i="4"/>
  <c r="N21" i="4"/>
  <c r="N20" i="4"/>
  <c r="N19" i="4"/>
  <c r="N18" i="4"/>
  <c r="N17" i="4"/>
  <c r="N16" i="4"/>
  <c r="N15" i="4"/>
  <c r="N14" i="4"/>
  <c r="N13" i="4"/>
  <c r="N6" i="4"/>
  <c r="N9" i="4" l="1"/>
  <c r="N10" i="4"/>
  <c r="N8" i="4"/>
  <c r="O22" i="4"/>
  <c r="O21" i="4"/>
  <c r="O20" i="4"/>
  <c r="O19" i="4"/>
  <c r="O18" i="4"/>
  <c r="O17" i="4"/>
  <c r="O16" i="4"/>
  <c r="O15" i="4"/>
  <c r="O14" i="4"/>
  <c r="O13" i="4"/>
  <c r="O7" i="4"/>
  <c r="P5" i="4"/>
  <c r="O6" i="4"/>
  <c r="P7" i="4" l="1"/>
  <c r="Q5" i="4"/>
  <c r="P22" i="4"/>
  <c r="P18" i="4"/>
  <c r="P14" i="4"/>
  <c r="P21" i="4"/>
  <c r="P17" i="4"/>
  <c r="P13" i="4"/>
  <c r="P20" i="4"/>
  <c r="P16" i="4"/>
  <c r="P6" i="4"/>
  <c r="P19" i="4"/>
  <c r="P15" i="4"/>
  <c r="O10" i="4"/>
  <c r="O8" i="4"/>
  <c r="O9" i="4"/>
  <c r="R5" i="4" l="1"/>
  <c r="Q6" i="4"/>
  <c r="Q7" i="4"/>
  <c r="Q22" i="4"/>
  <c r="Q18" i="4"/>
  <c r="Q14" i="4"/>
  <c r="Q21" i="4"/>
  <c r="Q17" i="4"/>
  <c r="Q13" i="4"/>
  <c r="Q20" i="4"/>
  <c r="Q16" i="4"/>
  <c r="Q19" i="4"/>
  <c r="Q15" i="4"/>
  <c r="P8" i="4"/>
  <c r="P10" i="4"/>
  <c r="P9" i="4"/>
  <c r="Q10" i="4" l="1"/>
  <c r="Q8" i="4"/>
  <c r="Q9" i="4"/>
  <c r="R7" i="4"/>
  <c r="R21" i="4"/>
  <c r="R20" i="4"/>
  <c r="R19" i="4"/>
  <c r="R18" i="4"/>
  <c r="R22" i="4"/>
  <c r="R14" i="4"/>
  <c r="R13" i="4"/>
  <c r="R6" i="4"/>
  <c r="S5" i="4"/>
  <c r="R17" i="4"/>
  <c r="R16" i="4"/>
  <c r="R15" i="4"/>
  <c r="S21" i="4" l="1"/>
  <c r="S19" i="4"/>
  <c r="S18" i="4"/>
  <c r="S13" i="4"/>
  <c r="S22" i="4"/>
  <c r="S17" i="4"/>
  <c r="S16" i="4"/>
  <c r="S15" i="4"/>
  <c r="S14" i="4"/>
  <c r="S6" i="4"/>
  <c r="S7" i="4"/>
  <c r="T5" i="4"/>
  <c r="S20" i="4"/>
  <c r="R8" i="4"/>
  <c r="R10" i="4"/>
  <c r="R9" i="4"/>
  <c r="T22" i="4" l="1"/>
  <c r="T21" i="4"/>
  <c r="T20" i="4"/>
  <c r="T19" i="4"/>
  <c r="T18" i="4"/>
  <c r="T17" i="4"/>
  <c r="T16" i="4"/>
  <c r="T13" i="4"/>
  <c r="T6" i="4"/>
  <c r="U5" i="4"/>
  <c r="T15" i="4"/>
  <c r="T14" i="4"/>
  <c r="T7" i="4"/>
  <c r="S8" i="4"/>
  <c r="S9" i="4"/>
  <c r="S10" i="4"/>
  <c r="U22" i="4" l="1"/>
  <c r="U21" i="4"/>
  <c r="U20" i="4"/>
  <c r="U19" i="4"/>
  <c r="U18" i="4"/>
  <c r="U17" i="4"/>
  <c r="U16" i="4"/>
  <c r="U15" i="4"/>
  <c r="U14" i="4"/>
  <c r="U13" i="4"/>
  <c r="U6" i="4"/>
  <c r="U7" i="4"/>
  <c r="V5" i="4"/>
  <c r="T10" i="4"/>
  <c r="T9" i="4"/>
  <c r="T8" i="4"/>
  <c r="V22" i="4" l="1"/>
  <c r="V7" i="4"/>
  <c r="V21" i="4"/>
  <c r="V20" i="4"/>
  <c r="V19" i="4"/>
  <c r="V18" i="4"/>
  <c r="V17" i="4"/>
  <c r="V16" i="4"/>
  <c r="V15" i="4"/>
  <c r="V14" i="4"/>
  <c r="V13" i="4"/>
  <c r="W5" i="4"/>
  <c r="V6" i="4"/>
  <c r="U10" i="4"/>
  <c r="U9" i="4"/>
  <c r="U8" i="4"/>
  <c r="V8" i="4" l="1"/>
  <c r="V9" i="4"/>
  <c r="V10" i="4"/>
  <c r="W22" i="4"/>
  <c r="W21" i="4"/>
  <c r="W20" i="4"/>
  <c r="W18" i="4"/>
  <c r="W16" i="4"/>
  <c r="W13" i="4"/>
  <c r="X5" i="4"/>
  <c r="W19" i="4"/>
  <c r="W17" i="4"/>
  <c r="W15" i="4"/>
  <c r="W14" i="4"/>
  <c r="W7" i="4"/>
  <c r="W6" i="4"/>
  <c r="X6" i="4" l="1"/>
  <c r="X22" i="4"/>
  <c r="X21" i="4"/>
  <c r="X20" i="4"/>
  <c r="X19" i="4"/>
  <c r="X18" i="4"/>
  <c r="X17" i="4"/>
  <c r="X16" i="4"/>
  <c r="X15" i="4"/>
  <c r="X14" i="4"/>
  <c r="X13" i="4"/>
  <c r="X7" i="4"/>
  <c r="Y5" i="4"/>
  <c r="W10" i="4"/>
  <c r="W8" i="4"/>
  <c r="W9" i="4"/>
  <c r="Y6" i="4" l="1"/>
  <c r="Y22" i="4"/>
  <c r="Y21" i="4"/>
  <c r="Y20" i="4"/>
  <c r="Y19" i="4"/>
  <c r="Y18" i="4"/>
  <c r="Y17" i="4"/>
  <c r="Y16" i="4"/>
  <c r="Y15" i="4"/>
  <c r="Y14" i="4"/>
  <c r="Y13" i="4"/>
  <c r="Z5" i="4"/>
  <c r="Y7" i="4"/>
  <c r="X8" i="4"/>
  <c r="X9" i="4"/>
  <c r="X10" i="4"/>
  <c r="Z6" i="4" l="1"/>
  <c r="Z7" i="4"/>
  <c r="Z22" i="4"/>
  <c r="Z21" i="4"/>
  <c r="Z20" i="4"/>
  <c r="Z19" i="4"/>
  <c r="Z18" i="4"/>
  <c r="Z17" i="4"/>
  <c r="Z16" i="4"/>
  <c r="Z15" i="4"/>
  <c r="Z14" i="4"/>
  <c r="Z13" i="4"/>
  <c r="AA5" i="4"/>
  <c r="Y8" i="4"/>
  <c r="Y9" i="4"/>
  <c r="Y10" i="4"/>
  <c r="AA6" i="4" l="1"/>
  <c r="AA7" i="4"/>
  <c r="AB5" i="4"/>
  <c r="AA22" i="4"/>
  <c r="AA21" i="4"/>
  <c r="AA20" i="4"/>
  <c r="AA19" i="4"/>
  <c r="AA18" i="4"/>
  <c r="AA17" i="4"/>
  <c r="AA16" i="4"/>
  <c r="AA15" i="4"/>
  <c r="AA14" i="4"/>
  <c r="AA13" i="4"/>
  <c r="Z9" i="4"/>
  <c r="Z10" i="4"/>
  <c r="Z8" i="4"/>
  <c r="AA8" i="4" l="1"/>
  <c r="AA9" i="4"/>
  <c r="AA10" i="4"/>
  <c r="AB7" i="4"/>
  <c r="AC5" i="4"/>
  <c r="AB22" i="4"/>
  <c r="AB21" i="4"/>
  <c r="AB20" i="4"/>
  <c r="AB19" i="4"/>
  <c r="AB18" i="4"/>
  <c r="AB17" i="4"/>
  <c r="AB16" i="4"/>
  <c r="AB15" i="4"/>
  <c r="AB14" i="4"/>
  <c r="AB13" i="4"/>
  <c r="AB6" i="4"/>
  <c r="AB9" i="4" l="1"/>
  <c r="AB10" i="4"/>
  <c r="AB8" i="4"/>
  <c r="AC6" i="4"/>
  <c r="AC7" i="4"/>
  <c r="AD5" i="4"/>
  <c r="AC22" i="4"/>
  <c r="AC21" i="4"/>
  <c r="AC20" i="4"/>
  <c r="AC19" i="4"/>
  <c r="AC18" i="4"/>
  <c r="AC17" i="4"/>
  <c r="AC16" i="4"/>
  <c r="AC15" i="4"/>
  <c r="AC14" i="4"/>
  <c r="AC13" i="4"/>
  <c r="AD7" i="4" l="1"/>
  <c r="AE5" i="4"/>
  <c r="AD22" i="4"/>
  <c r="AD21" i="4"/>
  <c r="AD20" i="4"/>
  <c r="AD19" i="4"/>
  <c r="AD18" i="4"/>
  <c r="AD17" i="4"/>
  <c r="AD16" i="4"/>
  <c r="AD15" i="4"/>
  <c r="AD14" i="4"/>
  <c r="AD13" i="4"/>
  <c r="AD6" i="4"/>
  <c r="AC10" i="4"/>
  <c r="AC9" i="4"/>
  <c r="AC8" i="4"/>
  <c r="AD10" i="4" l="1"/>
  <c r="AD8" i="4"/>
  <c r="AD9" i="4"/>
  <c r="AF5" i="4"/>
  <c r="AE22" i="4"/>
  <c r="AE21" i="4"/>
  <c r="AE20" i="4"/>
  <c r="AE19" i="4"/>
  <c r="AE18" i="4"/>
  <c r="AE17" i="4"/>
  <c r="AE16" i="4"/>
  <c r="AE15" i="4"/>
  <c r="AE14" i="4"/>
  <c r="AE13" i="4"/>
  <c r="AE6" i="4"/>
  <c r="AE7" i="4"/>
  <c r="AF22" i="4" l="1"/>
  <c r="AF21" i="4"/>
  <c r="AF20" i="4"/>
  <c r="AF19" i="4"/>
  <c r="AF18" i="4"/>
  <c r="AF17" i="4"/>
  <c r="AF16" i="4"/>
  <c r="AF15" i="4"/>
  <c r="AF14" i="4"/>
  <c r="AF13" i="4"/>
  <c r="AG5" i="4"/>
  <c r="AF6" i="4"/>
  <c r="AF7" i="4"/>
  <c r="AE9" i="4"/>
  <c r="AE10" i="4"/>
  <c r="AE8" i="4"/>
  <c r="AG7" i="4" l="1"/>
  <c r="AG22" i="4"/>
  <c r="AG21" i="4"/>
  <c r="AG20" i="4"/>
  <c r="AG19" i="4"/>
  <c r="AG18" i="4"/>
  <c r="AG17" i="4"/>
  <c r="AG16" i="4"/>
  <c r="AG15" i="4"/>
  <c r="AG14" i="4"/>
  <c r="AG13" i="4"/>
  <c r="AG6" i="4"/>
  <c r="AH5" i="4"/>
  <c r="AF10" i="4"/>
  <c r="AF9" i="4"/>
  <c r="AF8" i="4"/>
  <c r="AH22" i="4" l="1"/>
  <c r="AH21" i="4"/>
  <c r="AH20" i="4"/>
  <c r="AH19" i="4"/>
  <c r="AH18" i="4"/>
  <c r="AH17" i="4"/>
  <c r="AH16" i="4"/>
  <c r="AH15" i="4"/>
  <c r="AH14" i="4"/>
  <c r="AH13" i="4"/>
  <c r="AH7" i="4"/>
  <c r="AH6" i="4"/>
  <c r="AG9" i="4"/>
  <c r="AG10" i="4"/>
  <c r="AG8" i="4"/>
  <c r="AQ17" i="4" l="1"/>
  <c r="AP17" i="4"/>
  <c r="AK17" i="4"/>
  <c r="AN17" i="4"/>
  <c r="AM17" i="4"/>
  <c r="AL17" i="4"/>
  <c r="AJ17" i="4"/>
  <c r="AO17" i="4"/>
  <c r="AH9" i="4"/>
  <c r="AH10" i="4"/>
  <c r="AH8" i="4"/>
  <c r="AO13" i="4"/>
  <c r="AM13" i="4"/>
  <c r="AL13" i="4"/>
  <c r="AQ13" i="4"/>
  <c r="AP13" i="4"/>
  <c r="AK13" i="4"/>
  <c r="AJ13" i="4"/>
  <c r="AN13" i="4"/>
  <c r="AJ16" i="4"/>
  <c r="AL16" i="4"/>
  <c r="AK16" i="4"/>
  <c r="AP16" i="4"/>
  <c r="AM16" i="4"/>
  <c r="AQ16" i="4"/>
  <c r="AN16" i="4"/>
  <c r="AO16" i="4"/>
  <c r="AN20" i="4"/>
  <c r="AK20" i="4"/>
  <c r="AO20" i="4"/>
  <c r="AJ20" i="4"/>
  <c r="AP20" i="4"/>
  <c r="AQ20" i="4"/>
  <c r="AL20" i="4"/>
  <c r="AM20" i="4"/>
  <c r="AQ15" i="4"/>
  <c r="AO15" i="4"/>
  <c r="AL15" i="4"/>
  <c r="AM15" i="4"/>
  <c r="AN15" i="4"/>
  <c r="AP15" i="4"/>
  <c r="AJ15" i="4"/>
  <c r="AK15" i="4"/>
  <c r="AJ19" i="4"/>
  <c r="AK19" i="4"/>
  <c r="AN19" i="4"/>
  <c r="AP19" i="4"/>
  <c r="AQ19" i="4"/>
  <c r="AM19" i="4"/>
  <c r="AL19" i="4"/>
  <c r="AO19" i="4"/>
  <c r="AP21" i="4"/>
  <c r="AM21" i="4"/>
  <c r="AK21" i="4"/>
  <c r="AL21" i="4"/>
  <c r="AO21" i="4"/>
  <c r="AN21" i="4"/>
  <c r="AQ21" i="4"/>
  <c r="AJ21" i="4"/>
  <c r="AP14" i="4"/>
  <c r="AL14" i="4"/>
  <c r="AJ14" i="4"/>
  <c r="AK14" i="4"/>
  <c r="AM14" i="4"/>
  <c r="AN14" i="4"/>
  <c r="AO14" i="4"/>
  <c r="AQ14" i="4"/>
  <c r="AQ18" i="4"/>
  <c r="AO18" i="4"/>
  <c r="AP18" i="4"/>
  <c r="AN18" i="4"/>
  <c r="AL18" i="4"/>
  <c r="AM18" i="4"/>
  <c r="AJ18" i="4"/>
  <c r="AK18" i="4"/>
  <c r="AQ22" i="4"/>
  <c r="AJ22" i="4"/>
  <c r="AL22" i="4"/>
  <c r="AM22" i="4"/>
  <c r="AO22" i="4"/>
  <c r="AN22" i="4"/>
  <c r="AK22" i="4"/>
  <c r="AP22" i="4"/>
</calcChain>
</file>

<file path=xl/sharedStrings.xml><?xml version="1.0" encoding="utf-8"?>
<sst xmlns="http://schemas.openxmlformats.org/spreadsheetml/2006/main" count="103" uniqueCount="67">
  <si>
    <t>Código</t>
  </si>
  <si>
    <t>Nombre</t>
  </si>
  <si>
    <t>Horas</t>
  </si>
  <si>
    <t>Color (hex)</t>
  </si>
  <si>
    <t>M</t>
  </si>
  <si>
    <t>Mañana (06:00–14:00)</t>
  </si>
  <si>
    <t>BDD7EE</t>
  </si>
  <si>
    <t>T</t>
  </si>
  <si>
    <t>Tarde (14:00–22:00)</t>
  </si>
  <si>
    <t>F8CBAD</t>
  </si>
  <si>
    <t>N</t>
  </si>
  <si>
    <t>Noche (22:00–06:00)</t>
  </si>
  <si>
    <t>A6A6A6</t>
  </si>
  <si>
    <t>R</t>
  </si>
  <si>
    <t>Remoto</t>
  </si>
  <si>
    <t>B7DEE8</t>
  </si>
  <si>
    <t>F</t>
  </si>
  <si>
    <t>Formación</t>
  </si>
  <si>
    <t>D9D2E9</t>
  </si>
  <si>
    <t>V</t>
  </si>
  <si>
    <t>Vacaciones</t>
  </si>
  <si>
    <t>FFE699</t>
  </si>
  <si>
    <t>L</t>
  </si>
  <si>
    <t>Libre/Descanso</t>
  </si>
  <si>
    <t>C6E0B4</t>
  </si>
  <si>
    <t>B</t>
  </si>
  <si>
    <t>Baja</t>
  </si>
  <si>
    <t>F4CCCC</t>
  </si>
  <si>
    <t>Puesto de trabajo</t>
  </si>
  <si>
    <t>Empleado</t>
  </si>
  <si>
    <t>Cocina</t>
  </si>
  <si>
    <t>María García</t>
  </si>
  <si>
    <t>Javier Pérez</t>
  </si>
  <si>
    <t>Sala</t>
  </si>
  <si>
    <t>Lucía Fernández</t>
  </si>
  <si>
    <t>Carlos López</t>
  </si>
  <si>
    <t>Caja</t>
  </si>
  <si>
    <t>Ana Ruiz</t>
  </si>
  <si>
    <t>Diego Martín</t>
  </si>
  <si>
    <t>Limpieza</t>
  </si>
  <si>
    <t>Sara Gómez</t>
  </si>
  <si>
    <t>Miguel Torres</t>
  </si>
  <si>
    <t>Gestión</t>
  </si>
  <si>
    <t>Paula Díaz</t>
  </si>
  <si>
    <t>Andrés Romero</t>
  </si>
  <si>
    <t>Fecha (dd/mm/aaaa)</t>
  </si>
  <si>
    <t>Descripción</t>
  </si>
  <si>
    <t>2024-02-12</t>
  </si>
  <si>
    <t>Festivo local</t>
  </si>
  <si>
    <t>2024-02-13</t>
  </si>
  <si>
    <t>PLANTILLA CUADRANTE MENSUAL</t>
  </si>
  <si>
    <t>Cambiar aquí →</t>
  </si>
  <si>
    <t>Año</t>
  </si>
  <si>
    <t>Mes (1–12)</t>
  </si>
  <si>
    <t>Los fines de semana y festivos se sombrean automáticamente.</t>
  </si>
  <si>
    <t>Cobertura M</t>
  </si>
  <si>
    <t>Cobertura T</t>
  </si>
  <si>
    <t>Cobertura N</t>
  </si>
  <si>
    <t>Horas totales</t>
  </si>
  <si>
    <t>Empleados</t>
  </si>
  <si>
    <t>Cómo usar esta plantilla:</t>
  </si>
  <si>
    <t>1) En 'Cuadrante', ajusta Año y Mes.</t>
  </si>
  <si>
    <t>2) En 'Turnos', edita los códigos, horas y colores si lo necesitas.</t>
  </si>
  <si>
    <t>3) En 'Empleados', añade/borra filas con tus puestos y empleados.</t>
  </si>
  <si>
    <t>4) En 'Festivos', agrega las fechas (aaaa-mm-dd) para sombrearlas en el cuadrante.</t>
  </si>
  <si>
    <t>5) En el cuadrante, selecciona códigos en cada celda (lista desplegable).</t>
  </si>
  <si>
    <t>6) La cobertura por día (M/T/N) y las horas totales se calculan automáticamente.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</si>
</sst>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\-m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</font>
    <font>
      <i/>
      <sz val="11"/>
      <color rgb="FF777777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5" fillId="3" borderId="0" xfId="0" applyFont="1" applyFill="1" applyAlignment="1">
      <alignment horizontal="center"/>
    </xf>
    <xf numFmtId="0" fontId="6" fillId="3" borderId="1" xfId="0" applyFont="1" applyFill="1" applyBorder="1"/>
    <xf numFmtId="0" fontId="3" fillId="3" borderId="0" xfId="0" applyFont="1" applyFill="1"/>
    <xf numFmtId="165" fontId="4" fillId="3" borderId="0" xfId="0" applyNumberFormat="1" applyFont="1" applyFill="1"/>
  </cellXfs>
  <cellStyles count="1">
    <cellStyle name="Normal" xfId="0" builtinId="0"/>
  </cellStyles>
  <dxfs count="70"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B7DEE8"/>
          <bgColor rgb="FFB7DEE8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EEEEE"/>
          <bgColor rgb="FFEEEEE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Q23"/>
  <sheetViews>
    <sheetView tabSelected="1" workbookViewId="0">
      <pane xSplit="3" ySplit="12" topLeftCell="D13" activePane="bottomRight" state="frozen"/>
      <selection pane="topRight"/>
      <selection pane="bottomLeft"/>
      <selection pane="bottomRight" activeCell="D5" sqref="D5:AH5"/>
    </sheetView>
  </sheetViews>
  <sheetFormatPr baseColWidth="10" defaultColWidth="9.140625" defaultRowHeight="15" x14ac:dyDescent="0.25"/>
  <cols>
    <col min="1" max="2" width="22" customWidth="1"/>
    <col min="4" max="34" width="4.7109375" customWidth="1"/>
  </cols>
  <sheetData>
    <row r="2" spans="1:43" ht="18.75" x14ac:dyDescent="0.3">
      <c r="A2" s="7" t="s">
        <v>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4" spans="1:43" x14ac:dyDescent="0.25">
      <c r="A4" s="2" t="s">
        <v>51</v>
      </c>
      <c r="B4" s="9" t="s">
        <v>52</v>
      </c>
      <c r="C4" s="9">
        <v>2024</v>
      </c>
      <c r="E4" t="s">
        <v>53</v>
      </c>
      <c r="F4">
        <v>2</v>
      </c>
      <c r="H4" s="2" t="s">
        <v>54</v>
      </c>
    </row>
    <row r="5" spans="1:43" x14ac:dyDescent="0.25">
      <c r="D5" s="10">
        <f>DATE($C$4,$F$4,1)</f>
        <v>45323</v>
      </c>
      <c r="E5" s="10">
        <f t="shared" ref="E5:AH5" si="0">D5+1</f>
        <v>45324</v>
      </c>
      <c r="F5" s="10">
        <f t="shared" si="0"/>
        <v>45325</v>
      </c>
      <c r="G5" s="10">
        <f t="shared" si="0"/>
        <v>45326</v>
      </c>
      <c r="H5" s="10">
        <f t="shared" si="0"/>
        <v>45327</v>
      </c>
      <c r="I5" s="10">
        <f t="shared" si="0"/>
        <v>45328</v>
      </c>
      <c r="J5" s="10">
        <f t="shared" si="0"/>
        <v>45329</v>
      </c>
      <c r="K5" s="10">
        <f t="shared" si="0"/>
        <v>45330</v>
      </c>
      <c r="L5" s="10">
        <f t="shared" si="0"/>
        <v>45331</v>
      </c>
      <c r="M5" s="10">
        <f t="shared" si="0"/>
        <v>45332</v>
      </c>
      <c r="N5" s="10">
        <f t="shared" si="0"/>
        <v>45333</v>
      </c>
      <c r="O5" s="10">
        <f t="shared" si="0"/>
        <v>45334</v>
      </c>
      <c r="P5" s="10">
        <f t="shared" si="0"/>
        <v>45335</v>
      </c>
      <c r="Q5" s="10">
        <f t="shared" si="0"/>
        <v>45336</v>
      </c>
      <c r="R5" s="10">
        <f t="shared" si="0"/>
        <v>45337</v>
      </c>
      <c r="S5" s="10">
        <f t="shared" si="0"/>
        <v>45338</v>
      </c>
      <c r="T5" s="10">
        <f t="shared" si="0"/>
        <v>45339</v>
      </c>
      <c r="U5" s="10">
        <f t="shared" si="0"/>
        <v>45340</v>
      </c>
      <c r="V5" s="10">
        <f t="shared" si="0"/>
        <v>45341</v>
      </c>
      <c r="W5" s="10">
        <f t="shared" si="0"/>
        <v>45342</v>
      </c>
      <c r="X5" s="10">
        <f t="shared" si="0"/>
        <v>45343</v>
      </c>
      <c r="Y5" s="10">
        <f t="shared" si="0"/>
        <v>45344</v>
      </c>
      <c r="Z5" s="10">
        <f t="shared" si="0"/>
        <v>45345</v>
      </c>
      <c r="AA5" s="10">
        <f t="shared" si="0"/>
        <v>45346</v>
      </c>
      <c r="AB5" s="10">
        <f t="shared" si="0"/>
        <v>45347</v>
      </c>
      <c r="AC5" s="10">
        <f t="shared" si="0"/>
        <v>45348</v>
      </c>
      <c r="AD5" s="10">
        <f t="shared" si="0"/>
        <v>45349</v>
      </c>
      <c r="AE5" s="10">
        <f t="shared" si="0"/>
        <v>45350</v>
      </c>
      <c r="AF5" s="10">
        <f t="shared" si="0"/>
        <v>45351</v>
      </c>
      <c r="AG5" s="10">
        <f t="shared" si="0"/>
        <v>45352</v>
      </c>
      <c r="AH5" s="10">
        <f t="shared" si="0"/>
        <v>45353</v>
      </c>
    </row>
    <row r="6" spans="1:43" x14ac:dyDescent="0.25">
      <c r="D6" s="3" t="str">
        <f t="shared" ref="D6:AH6" si="1">IF(MONTH(D5)=$F$4,CHOOSE(WEEKDAY(D5,2),"L","M","X","J","V","S","D"),"")</f>
        <v>J</v>
      </c>
      <c r="E6" s="3" t="str">
        <f t="shared" si="1"/>
        <v>V</v>
      </c>
      <c r="F6" s="3" t="str">
        <f t="shared" si="1"/>
        <v>S</v>
      </c>
      <c r="G6" s="3" t="str">
        <f t="shared" si="1"/>
        <v>D</v>
      </c>
      <c r="H6" s="3" t="str">
        <f t="shared" si="1"/>
        <v>L</v>
      </c>
      <c r="I6" s="3" t="str">
        <f t="shared" si="1"/>
        <v>M</v>
      </c>
      <c r="J6" s="3" t="str">
        <f t="shared" si="1"/>
        <v>X</v>
      </c>
      <c r="K6" s="3" t="str">
        <f t="shared" si="1"/>
        <v>J</v>
      </c>
      <c r="L6" s="3" t="str">
        <f t="shared" si="1"/>
        <v>V</v>
      </c>
      <c r="M6" s="3" t="str">
        <f t="shared" si="1"/>
        <v>S</v>
      </c>
      <c r="N6" s="3" t="str">
        <f t="shared" si="1"/>
        <v>D</v>
      </c>
      <c r="O6" s="3" t="str">
        <f t="shared" si="1"/>
        <v>L</v>
      </c>
      <c r="P6" s="3" t="str">
        <f t="shared" si="1"/>
        <v>M</v>
      </c>
      <c r="Q6" s="3" t="str">
        <f t="shared" si="1"/>
        <v>X</v>
      </c>
      <c r="R6" s="3" t="str">
        <f t="shared" si="1"/>
        <v>J</v>
      </c>
      <c r="S6" s="3" t="str">
        <f t="shared" si="1"/>
        <v>V</v>
      </c>
      <c r="T6" s="3" t="str">
        <f t="shared" si="1"/>
        <v>S</v>
      </c>
      <c r="U6" s="3" t="str">
        <f t="shared" si="1"/>
        <v>D</v>
      </c>
      <c r="V6" s="3" t="str">
        <f t="shared" si="1"/>
        <v>L</v>
      </c>
      <c r="W6" s="3" t="str">
        <f t="shared" si="1"/>
        <v>M</v>
      </c>
      <c r="X6" s="3" t="str">
        <f t="shared" si="1"/>
        <v>X</v>
      </c>
      <c r="Y6" s="3" t="str">
        <f t="shared" si="1"/>
        <v>J</v>
      </c>
      <c r="Z6" s="3" t="str">
        <f t="shared" si="1"/>
        <v>V</v>
      </c>
      <c r="AA6" s="3" t="str">
        <f t="shared" si="1"/>
        <v>S</v>
      </c>
      <c r="AB6" s="3" t="str">
        <f t="shared" si="1"/>
        <v>D</v>
      </c>
      <c r="AC6" s="3" t="str">
        <f t="shared" si="1"/>
        <v>L</v>
      </c>
      <c r="AD6" s="3" t="str">
        <f t="shared" si="1"/>
        <v>M</v>
      </c>
      <c r="AE6" s="3" t="str">
        <f t="shared" si="1"/>
        <v>X</v>
      </c>
      <c r="AF6" s="3" t="str">
        <f t="shared" si="1"/>
        <v>J</v>
      </c>
      <c r="AG6" s="3" t="str">
        <f t="shared" si="1"/>
        <v/>
      </c>
      <c r="AH6" s="3" t="str">
        <f t="shared" si="1"/>
        <v/>
      </c>
    </row>
    <row r="7" spans="1:43" x14ac:dyDescent="0.25">
      <c r="D7" s="3">
        <f t="shared" ref="D7:AH7" si="2">IF(MONTH(D5)=$F$4,DAY(D5),"")</f>
        <v>1</v>
      </c>
      <c r="E7" s="3">
        <f t="shared" si="2"/>
        <v>2</v>
      </c>
      <c r="F7" s="3">
        <f t="shared" si="2"/>
        <v>3</v>
      </c>
      <c r="G7" s="3">
        <f t="shared" si="2"/>
        <v>4</v>
      </c>
      <c r="H7" s="3">
        <f t="shared" si="2"/>
        <v>5</v>
      </c>
      <c r="I7" s="3">
        <f t="shared" si="2"/>
        <v>6</v>
      </c>
      <c r="J7" s="3">
        <f t="shared" si="2"/>
        <v>7</v>
      </c>
      <c r="K7" s="3">
        <f t="shared" si="2"/>
        <v>8</v>
      </c>
      <c r="L7" s="3">
        <f t="shared" si="2"/>
        <v>9</v>
      </c>
      <c r="M7" s="3">
        <f t="shared" si="2"/>
        <v>10</v>
      </c>
      <c r="N7" s="3">
        <f t="shared" si="2"/>
        <v>11</v>
      </c>
      <c r="O7" s="3">
        <f t="shared" si="2"/>
        <v>12</v>
      </c>
      <c r="P7" s="3">
        <f t="shared" si="2"/>
        <v>13</v>
      </c>
      <c r="Q7" s="3">
        <f t="shared" si="2"/>
        <v>14</v>
      </c>
      <c r="R7" s="3">
        <f t="shared" si="2"/>
        <v>15</v>
      </c>
      <c r="S7" s="3">
        <f t="shared" si="2"/>
        <v>16</v>
      </c>
      <c r="T7" s="3">
        <f t="shared" si="2"/>
        <v>17</v>
      </c>
      <c r="U7" s="3">
        <f t="shared" si="2"/>
        <v>18</v>
      </c>
      <c r="V7" s="3">
        <f t="shared" si="2"/>
        <v>19</v>
      </c>
      <c r="W7" s="3">
        <f t="shared" si="2"/>
        <v>20</v>
      </c>
      <c r="X7" s="3">
        <f t="shared" si="2"/>
        <v>21</v>
      </c>
      <c r="Y7" s="3">
        <f t="shared" si="2"/>
        <v>22</v>
      </c>
      <c r="Z7" s="3">
        <f t="shared" si="2"/>
        <v>23</v>
      </c>
      <c r="AA7" s="3">
        <f t="shared" si="2"/>
        <v>24</v>
      </c>
      <c r="AB7" s="3">
        <f t="shared" si="2"/>
        <v>25</v>
      </c>
      <c r="AC7" s="3">
        <f t="shared" si="2"/>
        <v>26</v>
      </c>
      <c r="AD7" s="3">
        <f t="shared" si="2"/>
        <v>27</v>
      </c>
      <c r="AE7" s="3">
        <f t="shared" si="2"/>
        <v>28</v>
      </c>
      <c r="AF7" s="3">
        <f t="shared" si="2"/>
        <v>29</v>
      </c>
      <c r="AG7" s="3" t="str">
        <f t="shared" si="2"/>
        <v/>
      </c>
      <c r="AH7" s="3" t="str">
        <f t="shared" si="2"/>
        <v/>
      </c>
    </row>
    <row r="8" spans="1:43" x14ac:dyDescent="0.25">
      <c r="B8" t="s">
        <v>55</v>
      </c>
      <c r="D8" s="4">
        <f t="shared" ref="D8:AH8" si="3">COUNTIF(D$13:D$22,"M")</f>
        <v>4</v>
      </c>
      <c r="E8" s="4">
        <f t="shared" si="3"/>
        <v>4</v>
      </c>
      <c r="F8" s="4">
        <f t="shared" si="3"/>
        <v>3</v>
      </c>
      <c r="G8" s="4">
        <f t="shared" si="3"/>
        <v>2</v>
      </c>
      <c r="H8" s="4">
        <f t="shared" si="3"/>
        <v>2</v>
      </c>
      <c r="I8" s="4">
        <f t="shared" si="3"/>
        <v>2</v>
      </c>
      <c r="J8" s="4">
        <f t="shared" si="3"/>
        <v>3</v>
      </c>
      <c r="K8" s="4">
        <f t="shared" si="3"/>
        <v>4</v>
      </c>
      <c r="L8" s="4">
        <f t="shared" si="3"/>
        <v>4</v>
      </c>
      <c r="M8" s="4">
        <f t="shared" si="3"/>
        <v>3</v>
      </c>
      <c r="N8" s="4">
        <f t="shared" si="3"/>
        <v>2</v>
      </c>
      <c r="O8" s="4">
        <f t="shared" si="3"/>
        <v>2</v>
      </c>
      <c r="P8" s="4">
        <f t="shared" si="3"/>
        <v>2</v>
      </c>
      <c r="Q8" s="4">
        <f t="shared" si="3"/>
        <v>3</v>
      </c>
      <c r="R8" s="4">
        <f t="shared" si="3"/>
        <v>4</v>
      </c>
      <c r="S8" s="4">
        <f t="shared" si="3"/>
        <v>4</v>
      </c>
      <c r="T8" s="4">
        <f t="shared" si="3"/>
        <v>3</v>
      </c>
      <c r="U8" s="4">
        <f t="shared" si="3"/>
        <v>2</v>
      </c>
      <c r="V8" s="4">
        <f t="shared" si="3"/>
        <v>2</v>
      </c>
      <c r="W8" s="4">
        <f t="shared" si="3"/>
        <v>2</v>
      </c>
      <c r="X8" s="4">
        <f t="shared" si="3"/>
        <v>3</v>
      </c>
      <c r="Y8" s="4">
        <f t="shared" si="3"/>
        <v>4</v>
      </c>
      <c r="Z8" s="4">
        <f t="shared" si="3"/>
        <v>4</v>
      </c>
      <c r="AA8" s="4">
        <f t="shared" si="3"/>
        <v>3</v>
      </c>
      <c r="AB8" s="4">
        <f t="shared" si="3"/>
        <v>2</v>
      </c>
      <c r="AC8" s="4">
        <f t="shared" si="3"/>
        <v>2</v>
      </c>
      <c r="AD8" s="4">
        <f t="shared" si="3"/>
        <v>2</v>
      </c>
      <c r="AE8" s="4">
        <f t="shared" si="3"/>
        <v>3</v>
      </c>
      <c r="AF8" s="4">
        <f t="shared" si="3"/>
        <v>4</v>
      </c>
      <c r="AG8" s="4">
        <f t="shared" si="3"/>
        <v>0</v>
      </c>
      <c r="AH8" s="4">
        <f t="shared" si="3"/>
        <v>0</v>
      </c>
    </row>
    <row r="9" spans="1:43" x14ac:dyDescent="0.25">
      <c r="B9" t="s">
        <v>56</v>
      </c>
      <c r="D9" s="4">
        <f t="shared" ref="D9:AH9" si="4">COUNTIF(D$13:D$22,"T")</f>
        <v>2</v>
      </c>
      <c r="E9" s="4">
        <f t="shared" si="4"/>
        <v>3</v>
      </c>
      <c r="F9" s="4">
        <f t="shared" si="4"/>
        <v>4</v>
      </c>
      <c r="G9" s="4">
        <f t="shared" si="4"/>
        <v>4</v>
      </c>
      <c r="H9" s="4">
        <f t="shared" si="4"/>
        <v>3</v>
      </c>
      <c r="I9" s="4">
        <f t="shared" si="4"/>
        <v>2</v>
      </c>
      <c r="J9" s="4">
        <f t="shared" si="4"/>
        <v>2</v>
      </c>
      <c r="K9" s="4">
        <f t="shared" si="4"/>
        <v>2</v>
      </c>
      <c r="L9" s="4">
        <f t="shared" si="4"/>
        <v>3</v>
      </c>
      <c r="M9" s="4">
        <f t="shared" si="4"/>
        <v>4</v>
      </c>
      <c r="N9" s="4">
        <f t="shared" si="4"/>
        <v>4</v>
      </c>
      <c r="O9" s="4">
        <f t="shared" si="4"/>
        <v>3</v>
      </c>
      <c r="P9" s="4">
        <f t="shared" si="4"/>
        <v>2</v>
      </c>
      <c r="Q9" s="4">
        <f t="shared" si="4"/>
        <v>2</v>
      </c>
      <c r="R9" s="4">
        <f t="shared" si="4"/>
        <v>2</v>
      </c>
      <c r="S9" s="4">
        <f t="shared" si="4"/>
        <v>3</v>
      </c>
      <c r="T9" s="4">
        <f t="shared" si="4"/>
        <v>4</v>
      </c>
      <c r="U9" s="4">
        <f t="shared" si="4"/>
        <v>4</v>
      </c>
      <c r="V9" s="4">
        <f t="shared" si="4"/>
        <v>3</v>
      </c>
      <c r="W9" s="4">
        <f t="shared" si="4"/>
        <v>2</v>
      </c>
      <c r="X9" s="4">
        <f t="shared" si="4"/>
        <v>2</v>
      </c>
      <c r="Y9" s="4">
        <f t="shared" si="4"/>
        <v>2</v>
      </c>
      <c r="Z9" s="4">
        <f t="shared" si="4"/>
        <v>3</v>
      </c>
      <c r="AA9" s="4">
        <f t="shared" si="4"/>
        <v>4</v>
      </c>
      <c r="AB9" s="4">
        <f t="shared" si="4"/>
        <v>4</v>
      </c>
      <c r="AC9" s="4">
        <f t="shared" si="4"/>
        <v>3</v>
      </c>
      <c r="AD9" s="4">
        <f t="shared" si="4"/>
        <v>2</v>
      </c>
      <c r="AE9" s="4">
        <f t="shared" si="4"/>
        <v>2</v>
      </c>
      <c r="AF9" s="4">
        <f t="shared" si="4"/>
        <v>2</v>
      </c>
      <c r="AG9" s="4">
        <f t="shared" si="4"/>
        <v>0</v>
      </c>
      <c r="AH9" s="4">
        <f t="shared" si="4"/>
        <v>0</v>
      </c>
    </row>
    <row r="10" spans="1:43" x14ac:dyDescent="0.25">
      <c r="B10" t="s">
        <v>57</v>
      </c>
      <c r="D10" s="4">
        <f t="shared" ref="D10:AH10" si="5">COUNTIF(D$13:D$22,"N")</f>
        <v>2</v>
      </c>
      <c r="E10" s="4">
        <f t="shared" si="5"/>
        <v>2</v>
      </c>
      <c r="F10" s="4">
        <f t="shared" si="5"/>
        <v>2</v>
      </c>
      <c r="G10" s="4">
        <f t="shared" si="5"/>
        <v>3</v>
      </c>
      <c r="H10" s="4">
        <f t="shared" si="5"/>
        <v>4</v>
      </c>
      <c r="I10" s="4">
        <f t="shared" si="5"/>
        <v>4</v>
      </c>
      <c r="J10" s="4">
        <f t="shared" si="5"/>
        <v>3</v>
      </c>
      <c r="K10" s="4">
        <f t="shared" si="5"/>
        <v>2</v>
      </c>
      <c r="L10" s="4">
        <f t="shared" si="5"/>
        <v>2</v>
      </c>
      <c r="M10" s="4">
        <f t="shared" si="5"/>
        <v>2</v>
      </c>
      <c r="N10" s="4">
        <f t="shared" si="5"/>
        <v>3</v>
      </c>
      <c r="O10" s="4">
        <f t="shared" si="5"/>
        <v>4</v>
      </c>
      <c r="P10" s="4">
        <f t="shared" si="5"/>
        <v>4</v>
      </c>
      <c r="Q10" s="4">
        <f t="shared" si="5"/>
        <v>3</v>
      </c>
      <c r="R10" s="4">
        <f t="shared" si="5"/>
        <v>2</v>
      </c>
      <c r="S10" s="4">
        <f t="shared" si="5"/>
        <v>2</v>
      </c>
      <c r="T10" s="4">
        <f t="shared" si="5"/>
        <v>2</v>
      </c>
      <c r="U10" s="4">
        <f t="shared" si="5"/>
        <v>3</v>
      </c>
      <c r="V10" s="4">
        <f t="shared" si="5"/>
        <v>4</v>
      </c>
      <c r="W10" s="4">
        <f t="shared" si="5"/>
        <v>4</v>
      </c>
      <c r="X10" s="4">
        <f t="shared" si="5"/>
        <v>3</v>
      </c>
      <c r="Y10" s="4">
        <f t="shared" si="5"/>
        <v>2</v>
      </c>
      <c r="Z10" s="4">
        <f t="shared" si="5"/>
        <v>2</v>
      </c>
      <c r="AA10" s="4">
        <f t="shared" si="5"/>
        <v>2</v>
      </c>
      <c r="AB10" s="4">
        <f t="shared" si="5"/>
        <v>3</v>
      </c>
      <c r="AC10" s="4">
        <f t="shared" si="5"/>
        <v>4</v>
      </c>
      <c r="AD10" s="4">
        <f t="shared" si="5"/>
        <v>4</v>
      </c>
      <c r="AE10" s="4">
        <f t="shared" si="5"/>
        <v>3</v>
      </c>
      <c r="AF10" s="4">
        <f t="shared" si="5"/>
        <v>2</v>
      </c>
      <c r="AG10" s="4">
        <f t="shared" si="5"/>
        <v>0</v>
      </c>
      <c r="AH10" s="4">
        <f t="shared" si="5"/>
        <v>0</v>
      </c>
    </row>
    <row r="11" spans="1:43" x14ac:dyDescent="0.25">
      <c r="B11" t="s">
        <v>58</v>
      </c>
      <c r="D11" s="4">
        <f>SUMPRODUCT(IFERROR(VLOOKUP(D$13:D$22,Turnos!$A$2:$C$9,3,FALSE),0))</f>
        <v>0</v>
      </c>
      <c r="E11" s="4">
        <f>SUMPRODUCT(IFERROR(VLOOKUP(E$13:E$22,Turnos!$A$2:$C$9,3,FALSE),0))</f>
        <v>0</v>
      </c>
      <c r="F11" s="4">
        <f>SUMPRODUCT(IFERROR(VLOOKUP(F$13:F$22,Turnos!$A$2:$C$9,3,FALSE),0))</f>
        <v>0</v>
      </c>
      <c r="G11" s="4">
        <f>SUMPRODUCT(IFERROR(VLOOKUP(G$13:G$22,Turnos!$A$2:$C$9,3,FALSE),0))</f>
        <v>0</v>
      </c>
      <c r="H11" s="4">
        <f>SUMPRODUCT(IFERROR(VLOOKUP(H$13:H$22,Turnos!$A$2:$C$9,3,FALSE),0))</f>
        <v>0</v>
      </c>
      <c r="I11" s="4">
        <f>SUMPRODUCT(IFERROR(VLOOKUP(I$13:I$22,Turnos!$A$2:$C$9,3,FALSE),0))</f>
        <v>0</v>
      </c>
      <c r="J11" s="4">
        <f>SUMPRODUCT(IFERROR(VLOOKUP(J$13:J$22,Turnos!$A$2:$C$9,3,FALSE),0))</f>
        <v>0</v>
      </c>
      <c r="K11" s="4">
        <f>SUMPRODUCT(IFERROR(VLOOKUP(K$13:K$22,Turnos!$A$2:$C$9,3,FALSE),0))</f>
        <v>0</v>
      </c>
      <c r="L11" s="4">
        <f>SUMPRODUCT(IFERROR(VLOOKUP(L$13:L$22,Turnos!$A$2:$C$9,3,FALSE),0))</f>
        <v>0</v>
      </c>
      <c r="M11" s="4">
        <f>SUMPRODUCT(IFERROR(VLOOKUP(M$13:M$22,Turnos!$A$2:$C$9,3,FALSE),0))</f>
        <v>0</v>
      </c>
      <c r="N11" s="4">
        <f>SUMPRODUCT(IFERROR(VLOOKUP(N$13:N$22,Turnos!$A$2:$C$9,3,FALSE),0))</f>
        <v>0</v>
      </c>
      <c r="O11" s="4">
        <f>SUMPRODUCT(IFERROR(VLOOKUP(O$13:O$22,Turnos!$A$2:$C$9,3,FALSE),0))</f>
        <v>0</v>
      </c>
      <c r="P11" s="4">
        <f>SUMPRODUCT(IFERROR(VLOOKUP(P$13:P$22,Turnos!$A$2:$C$9,3,FALSE),0))</f>
        <v>0</v>
      </c>
      <c r="Q11" s="4">
        <f>SUMPRODUCT(IFERROR(VLOOKUP(Q$13:Q$22,Turnos!$A$2:$C$9,3,FALSE),0))</f>
        <v>0</v>
      </c>
      <c r="R11" s="4">
        <f>SUMPRODUCT(IFERROR(VLOOKUP(R$13:R$22,Turnos!$A$2:$C$9,3,FALSE),0))</f>
        <v>0</v>
      </c>
      <c r="S11" s="4">
        <f>SUMPRODUCT(IFERROR(VLOOKUP(S$13:S$22,Turnos!$A$2:$C$9,3,FALSE),0))</f>
        <v>0</v>
      </c>
      <c r="T11" s="4">
        <f>SUMPRODUCT(IFERROR(VLOOKUP(T$13:T$22,Turnos!$A$2:$C$9,3,FALSE),0))</f>
        <v>0</v>
      </c>
      <c r="U11" s="4">
        <f>SUMPRODUCT(IFERROR(VLOOKUP(U$13:U$22,Turnos!$A$2:$C$9,3,FALSE),0))</f>
        <v>0</v>
      </c>
      <c r="V11" s="4">
        <f>SUMPRODUCT(IFERROR(VLOOKUP(V$13:V$22,Turnos!$A$2:$C$9,3,FALSE),0))</f>
        <v>0</v>
      </c>
      <c r="W11" s="4">
        <f>SUMPRODUCT(IFERROR(VLOOKUP(W$13:W$22,Turnos!$A$2:$C$9,3,FALSE),0))</f>
        <v>0</v>
      </c>
      <c r="X11" s="4">
        <f>SUMPRODUCT(IFERROR(VLOOKUP(X$13:X$22,Turnos!$A$2:$C$9,3,FALSE),0))</f>
        <v>0</v>
      </c>
      <c r="Y11" s="4">
        <f>SUMPRODUCT(IFERROR(VLOOKUP(Y$13:Y$22,Turnos!$A$2:$C$9,3,FALSE),0))</f>
        <v>0</v>
      </c>
      <c r="Z11" s="4">
        <f>SUMPRODUCT(IFERROR(VLOOKUP(Z$13:Z$22,Turnos!$A$2:$C$9,3,FALSE),0))</f>
        <v>0</v>
      </c>
      <c r="AA11" s="4">
        <f>SUMPRODUCT(IFERROR(VLOOKUP(AA$13:AA$22,Turnos!$A$2:$C$9,3,FALSE),0))</f>
        <v>0</v>
      </c>
      <c r="AB11" s="4">
        <f>SUMPRODUCT(IFERROR(VLOOKUP(AB$13:AB$22,Turnos!$A$2:$C$9,3,FALSE),0))</f>
        <v>0</v>
      </c>
      <c r="AC11" s="4">
        <f>SUMPRODUCT(IFERROR(VLOOKUP(AC$13:AC$22,Turnos!$A$2:$C$9,3,FALSE),0))</f>
        <v>0</v>
      </c>
      <c r="AD11" s="4">
        <f>SUMPRODUCT(IFERROR(VLOOKUP(AD$13:AD$22,Turnos!$A$2:$C$9,3,FALSE),0))</f>
        <v>0</v>
      </c>
      <c r="AE11" s="4">
        <f>SUMPRODUCT(IFERROR(VLOOKUP(AE$13:AE$22,Turnos!$A$2:$C$9,3,FALSE),0))</f>
        <v>0</v>
      </c>
      <c r="AF11" s="4">
        <f>SUMPRODUCT(IFERROR(VLOOKUP(AF$13:AF$22,Turnos!$A$2:$C$9,3,FALSE),0))</f>
        <v>0</v>
      </c>
      <c r="AG11" s="4">
        <f>SUMPRODUCT(IFERROR(VLOOKUP(AG$13:AG$22,Turnos!$A$2:$C$9,3,FALSE),0))</f>
        <v>0</v>
      </c>
      <c r="AH11" s="4">
        <f>SUMPRODUCT(IFERROR(VLOOKUP(AH$13:AH$22,Turnos!$A$2:$C$9,3,FALSE),0))</f>
        <v>0</v>
      </c>
    </row>
    <row r="12" spans="1:43" x14ac:dyDescent="0.25">
      <c r="A12" s="8" t="s">
        <v>28</v>
      </c>
      <c r="B12" s="8" t="s">
        <v>59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 t="s">
        <v>2</v>
      </c>
      <c r="AJ12" s="5" t="s">
        <v>4</v>
      </c>
      <c r="AK12" s="5" t="s">
        <v>7</v>
      </c>
      <c r="AL12" s="5" t="s">
        <v>10</v>
      </c>
      <c r="AM12" s="5" t="s">
        <v>13</v>
      </c>
      <c r="AN12" s="5" t="s">
        <v>16</v>
      </c>
      <c r="AO12" s="5" t="s">
        <v>19</v>
      </c>
      <c r="AP12" s="5" t="s">
        <v>22</v>
      </c>
      <c r="AQ12" s="5" t="s">
        <v>25</v>
      </c>
    </row>
    <row r="13" spans="1:43" x14ac:dyDescent="0.25">
      <c r="A13" s="6" t="s">
        <v>30</v>
      </c>
      <c r="B13" s="6" t="s">
        <v>31</v>
      </c>
      <c r="C13" s="6"/>
      <c r="D13" s="6" t="str">
        <f>IF(MONTH(D$5)=$F$4,"L","")</f>
        <v>L</v>
      </c>
      <c r="E13" s="6" t="str">
        <f>IF(MONTH(E$5)=$F$4,"M","")</f>
        <v>M</v>
      </c>
      <c r="F13" s="6" t="str">
        <f>IF(MONTH(F$5)=$F$4,"M","")</f>
        <v>M</v>
      </c>
      <c r="G13" s="6" t="str">
        <f>IF(MONTH(G$5)=$F$4,"T","")</f>
        <v>T</v>
      </c>
      <c r="H13" s="6" t="str">
        <f>IF(MONTH(H$5)=$F$4,"T","")</f>
        <v>T</v>
      </c>
      <c r="I13" s="6" t="str">
        <f>IF(MONTH(I$5)=$F$4,"N","")</f>
        <v>N</v>
      </c>
      <c r="J13" s="6" t="str">
        <f>IF(MONTH(J$5)=$F$4,"N","")</f>
        <v>N</v>
      </c>
      <c r="K13" s="6" t="str">
        <f>IF(MONTH(K$5)=$F$4,"L","")</f>
        <v>L</v>
      </c>
      <c r="L13" s="6" t="str">
        <f>IF(MONTH(L$5)=$F$4,"M","")</f>
        <v>M</v>
      </c>
      <c r="M13" s="6" t="str">
        <f>IF(MONTH(M$5)=$F$4,"M","")</f>
        <v>M</v>
      </c>
      <c r="N13" s="6" t="str">
        <f>IF(MONTH(N$5)=$F$4,"T","")</f>
        <v>T</v>
      </c>
      <c r="O13" s="6" t="str">
        <f>IF(MONTH(O$5)=$F$4,"T","")</f>
        <v>T</v>
      </c>
      <c r="P13" s="6" t="str">
        <f>IF(MONTH(P$5)=$F$4,"N","")</f>
        <v>N</v>
      </c>
      <c r="Q13" s="6" t="str">
        <f>IF(MONTH(Q$5)=$F$4,"N","")</f>
        <v>N</v>
      </c>
      <c r="R13" s="6" t="str">
        <f>IF(MONTH(R$5)=$F$4,"L","")</f>
        <v>L</v>
      </c>
      <c r="S13" s="6" t="str">
        <f>IF(MONTH(S$5)=$F$4,"M","")</f>
        <v>M</v>
      </c>
      <c r="T13" s="6" t="str">
        <f>IF(MONTH(T$5)=$F$4,"M","")</f>
        <v>M</v>
      </c>
      <c r="U13" s="6" t="str">
        <f>IF(MONTH(U$5)=$F$4,"T","")</f>
        <v>T</v>
      </c>
      <c r="V13" s="6" t="str">
        <f>IF(MONTH(V$5)=$F$4,"T","")</f>
        <v>T</v>
      </c>
      <c r="W13" s="6" t="str">
        <f>IF(MONTH(W$5)=$F$4,"N","")</f>
        <v>N</v>
      </c>
      <c r="X13" s="6" t="str">
        <f>IF(MONTH(X$5)=$F$4,"N","")</f>
        <v>N</v>
      </c>
      <c r="Y13" s="6" t="str">
        <f>IF(MONTH(Y$5)=$F$4,"L","")</f>
        <v>L</v>
      </c>
      <c r="Z13" s="6" t="str">
        <f>IF(MONTH(Z$5)=$F$4,"M","")</f>
        <v>M</v>
      </c>
      <c r="AA13" s="6" t="str">
        <f>IF(MONTH(AA$5)=$F$4,"M","")</f>
        <v>M</v>
      </c>
      <c r="AB13" s="6" t="str">
        <f>IF(MONTH(AB$5)=$F$4,"T","")</f>
        <v>T</v>
      </c>
      <c r="AC13" s="6" t="str">
        <f>IF(MONTH(AC$5)=$F$4,"T","")</f>
        <v>T</v>
      </c>
      <c r="AD13" s="6" t="str">
        <f>IF(MONTH(AD$5)=$F$4,"N","")</f>
        <v>N</v>
      </c>
      <c r="AE13" s="6" t="str">
        <f>IF(MONTH(AE$5)=$F$4,"N","")</f>
        <v>N</v>
      </c>
      <c r="AF13" s="6" t="str">
        <f>IF(MONTH(AF$5)=$F$4,"L","")</f>
        <v>L</v>
      </c>
      <c r="AG13" s="6" t="str">
        <f>IF(MONTH(AG$5)=$F$4,"M","")</f>
        <v/>
      </c>
      <c r="AH13" s="6" t="str">
        <f>IF(MONTH(AH$5)=$F$4,"M","")</f>
        <v/>
      </c>
      <c r="AI13" s="6">
        <f>SUMPRODUCT(IFERROR(VLOOKUP(D13:AH13,Turnos!$A$2:$C$9,3,FALSE),0))</f>
        <v>0</v>
      </c>
      <c r="AJ13" s="6">
        <f t="shared" ref="AJ13:AJ22" si="6">COUNTIF(D13:AH13,"M")</f>
        <v>8</v>
      </c>
      <c r="AK13" s="6">
        <f t="shared" ref="AK13:AK22" si="7">COUNTIF(D13:AH13,"T")</f>
        <v>8</v>
      </c>
      <c r="AL13" s="6">
        <f t="shared" ref="AL13:AL22" si="8">COUNTIF(D13:AH13,"N")</f>
        <v>8</v>
      </c>
      <c r="AM13" s="6">
        <f t="shared" ref="AM13:AM22" si="9">COUNTIF(D13:AH13,"R")</f>
        <v>0</v>
      </c>
      <c r="AN13" s="6">
        <f t="shared" ref="AN13:AN22" si="10">COUNTIF(D13:AH13,"F")</f>
        <v>0</v>
      </c>
      <c r="AO13" s="6">
        <f t="shared" ref="AO13:AO22" si="11">COUNTIF(D13:AH13,"V")</f>
        <v>0</v>
      </c>
      <c r="AP13" s="6">
        <f t="shared" ref="AP13:AP22" si="12">COUNTIF(D13:AH13,"L")</f>
        <v>5</v>
      </c>
      <c r="AQ13" s="6">
        <f t="shared" ref="AQ13:AQ22" si="13">COUNTIF(D13:AH13,"B")</f>
        <v>0</v>
      </c>
    </row>
    <row r="14" spans="1:43" x14ac:dyDescent="0.25">
      <c r="A14" s="6" t="s">
        <v>30</v>
      </c>
      <c r="B14" s="6" t="s">
        <v>32</v>
      </c>
      <c r="C14" s="6"/>
      <c r="D14" s="6" t="str">
        <f>IF(MONTH(D$5)=$F$4,"M","")</f>
        <v>M</v>
      </c>
      <c r="E14" s="6" t="str">
        <f>IF(MONTH(E$5)=$F$4,"M","")</f>
        <v>M</v>
      </c>
      <c r="F14" s="6" t="str">
        <f>IF(MONTH(F$5)=$F$4,"T","")</f>
        <v>T</v>
      </c>
      <c r="G14" s="6" t="str">
        <f>IF(MONTH(G$5)=$F$4,"T","")</f>
        <v>T</v>
      </c>
      <c r="H14" s="6" t="str">
        <f>IF(MONTH(H$5)=$F$4,"N","")</f>
        <v>N</v>
      </c>
      <c r="I14" s="6" t="str">
        <f>IF(MONTH(I$5)=$F$4,"N","")</f>
        <v>N</v>
      </c>
      <c r="J14" s="6" t="str">
        <f>IF(MONTH(J$5)=$F$4,"L","")</f>
        <v>L</v>
      </c>
      <c r="K14" s="6" t="str">
        <f>IF(MONTH(K$5)=$F$4,"M","")</f>
        <v>M</v>
      </c>
      <c r="L14" s="6" t="str">
        <f>IF(MONTH(L$5)=$F$4,"M","")</f>
        <v>M</v>
      </c>
      <c r="M14" s="6" t="str">
        <f>IF(MONTH(M$5)=$F$4,"T","")</f>
        <v>T</v>
      </c>
      <c r="N14" s="6" t="str">
        <f>IF(MONTH(N$5)=$F$4,"T","")</f>
        <v>T</v>
      </c>
      <c r="O14" s="6" t="str">
        <f>IF(MONTH(O$5)=$F$4,"N","")</f>
        <v>N</v>
      </c>
      <c r="P14" s="6" t="str">
        <f>IF(MONTH(P$5)=$F$4,"N","")</f>
        <v>N</v>
      </c>
      <c r="Q14" s="6" t="str">
        <f>IF(MONTH(Q$5)=$F$4,"L","")</f>
        <v>L</v>
      </c>
      <c r="R14" s="6" t="str">
        <f>IF(MONTH(R$5)=$F$4,"M","")</f>
        <v>M</v>
      </c>
      <c r="S14" s="6" t="str">
        <f>IF(MONTH(S$5)=$F$4,"M","")</f>
        <v>M</v>
      </c>
      <c r="T14" s="6" t="str">
        <f>IF(MONTH(T$5)=$F$4,"T","")</f>
        <v>T</v>
      </c>
      <c r="U14" s="6" t="str">
        <f>IF(MONTH(U$5)=$F$4,"T","")</f>
        <v>T</v>
      </c>
      <c r="V14" s="6" t="str">
        <f>IF(MONTH(V$5)=$F$4,"N","")</f>
        <v>N</v>
      </c>
      <c r="W14" s="6" t="str">
        <f>IF(MONTH(W$5)=$F$4,"N","")</f>
        <v>N</v>
      </c>
      <c r="X14" s="6" t="str">
        <f>IF(MONTH(X$5)=$F$4,"L","")</f>
        <v>L</v>
      </c>
      <c r="Y14" s="6" t="str">
        <f>IF(MONTH(Y$5)=$F$4,"M","")</f>
        <v>M</v>
      </c>
      <c r="Z14" s="6" t="str">
        <f>IF(MONTH(Z$5)=$F$4,"M","")</f>
        <v>M</v>
      </c>
      <c r="AA14" s="6" t="str">
        <f>IF(MONTH(AA$5)=$F$4,"T","")</f>
        <v>T</v>
      </c>
      <c r="AB14" s="6" t="str">
        <f>IF(MONTH(AB$5)=$F$4,"T","")</f>
        <v>T</v>
      </c>
      <c r="AC14" s="6" t="str">
        <f>IF(MONTH(AC$5)=$F$4,"N","")</f>
        <v>N</v>
      </c>
      <c r="AD14" s="6" t="str">
        <f>IF(MONTH(AD$5)=$F$4,"N","")</f>
        <v>N</v>
      </c>
      <c r="AE14" s="6" t="str">
        <f>IF(MONTH(AE$5)=$F$4,"L","")</f>
        <v>L</v>
      </c>
      <c r="AF14" s="6" t="str">
        <f>IF(MONTH(AF$5)=$F$4,"M","")</f>
        <v>M</v>
      </c>
      <c r="AG14" s="6" t="str">
        <f>IF(MONTH(AG$5)=$F$4,"M","")</f>
        <v/>
      </c>
      <c r="AH14" s="6" t="str">
        <f>IF(MONTH(AH$5)=$F$4,"T","")</f>
        <v/>
      </c>
      <c r="AI14" s="6">
        <f>SUMPRODUCT(IFERROR(VLOOKUP(D14:AH14,Turnos!$A$2:$C$9,3,FALSE),0))</f>
        <v>0</v>
      </c>
      <c r="AJ14" s="6">
        <f t="shared" si="6"/>
        <v>9</v>
      </c>
      <c r="AK14" s="6">
        <f t="shared" si="7"/>
        <v>8</v>
      </c>
      <c r="AL14" s="6">
        <f t="shared" si="8"/>
        <v>8</v>
      </c>
      <c r="AM14" s="6">
        <f t="shared" si="9"/>
        <v>0</v>
      </c>
      <c r="AN14" s="6">
        <f t="shared" si="10"/>
        <v>0</v>
      </c>
      <c r="AO14" s="6">
        <f t="shared" si="11"/>
        <v>0</v>
      </c>
      <c r="AP14" s="6">
        <f t="shared" si="12"/>
        <v>4</v>
      </c>
      <c r="AQ14" s="6">
        <f t="shared" si="13"/>
        <v>0</v>
      </c>
    </row>
    <row r="15" spans="1:43" x14ac:dyDescent="0.25">
      <c r="A15" s="6" t="s">
        <v>33</v>
      </c>
      <c r="B15" s="6" t="s">
        <v>34</v>
      </c>
      <c r="C15" s="6"/>
      <c r="D15" s="6" t="str">
        <f>IF(MONTH(D$5)=$F$4,"M","")</f>
        <v>M</v>
      </c>
      <c r="E15" s="6" t="str">
        <f>IF(MONTH(E$5)=$F$4,"T","")</f>
        <v>T</v>
      </c>
      <c r="F15" s="6" t="str">
        <f>IF(MONTH(F$5)=$F$4,"T","")</f>
        <v>T</v>
      </c>
      <c r="G15" s="6" t="str">
        <f>IF(MONTH(G$5)=$F$4,"N","")</f>
        <v>N</v>
      </c>
      <c r="H15" s="6" t="str">
        <f>IF(MONTH(H$5)=$F$4,"N","")</f>
        <v>N</v>
      </c>
      <c r="I15" s="6" t="str">
        <f>IF(MONTH(I$5)=$F$4,"L","")</f>
        <v>L</v>
      </c>
      <c r="J15" s="6" t="str">
        <f>IF(MONTH(J$5)=$F$4,"M","")</f>
        <v>M</v>
      </c>
      <c r="K15" s="6" t="str">
        <f>IF(MONTH(K$5)=$F$4,"M","")</f>
        <v>M</v>
      </c>
      <c r="L15" s="6" t="str">
        <f>IF(MONTH(L$5)=$F$4,"T","")</f>
        <v>T</v>
      </c>
      <c r="M15" s="6" t="str">
        <f>IF(MONTH(M$5)=$F$4,"T","")</f>
        <v>T</v>
      </c>
      <c r="N15" s="6" t="str">
        <f>IF(MONTH(N$5)=$F$4,"N","")</f>
        <v>N</v>
      </c>
      <c r="O15" s="6" t="str">
        <f>IF(MONTH(O$5)=$F$4,"N","")</f>
        <v>N</v>
      </c>
      <c r="P15" s="6" t="str">
        <f>IF(MONTH(P$5)=$F$4,"L","")</f>
        <v>L</v>
      </c>
      <c r="Q15" s="6" t="str">
        <f>IF(MONTH(Q$5)=$F$4,"M","")</f>
        <v>M</v>
      </c>
      <c r="R15" s="6" t="str">
        <f>IF(MONTH(R$5)=$F$4,"M","")</f>
        <v>M</v>
      </c>
      <c r="S15" s="6" t="str">
        <f>IF(MONTH(S$5)=$F$4,"T","")</f>
        <v>T</v>
      </c>
      <c r="T15" s="6" t="str">
        <f>IF(MONTH(T$5)=$F$4,"T","")</f>
        <v>T</v>
      </c>
      <c r="U15" s="6" t="str">
        <f>IF(MONTH(U$5)=$F$4,"N","")</f>
        <v>N</v>
      </c>
      <c r="V15" s="6" t="str">
        <f>IF(MONTH(V$5)=$F$4,"N","")</f>
        <v>N</v>
      </c>
      <c r="W15" s="6" t="str">
        <f>IF(MONTH(W$5)=$F$4,"L","")</f>
        <v>L</v>
      </c>
      <c r="X15" s="6" t="str">
        <f>IF(MONTH(X$5)=$F$4,"M","")</f>
        <v>M</v>
      </c>
      <c r="Y15" s="6" t="str">
        <f>IF(MONTH(Y$5)=$F$4,"M","")</f>
        <v>M</v>
      </c>
      <c r="Z15" s="6" t="str">
        <f>IF(MONTH(Z$5)=$F$4,"T","")</f>
        <v>T</v>
      </c>
      <c r="AA15" s="6" t="str">
        <f>IF(MONTH(AA$5)=$F$4,"T","")</f>
        <v>T</v>
      </c>
      <c r="AB15" s="6" t="str">
        <f>IF(MONTH(AB$5)=$F$4,"N","")</f>
        <v>N</v>
      </c>
      <c r="AC15" s="6" t="str">
        <f>IF(MONTH(AC$5)=$F$4,"N","")</f>
        <v>N</v>
      </c>
      <c r="AD15" s="6" t="str">
        <f>IF(MONTH(AD$5)=$F$4,"L","")</f>
        <v>L</v>
      </c>
      <c r="AE15" s="6" t="str">
        <f>IF(MONTH(AE$5)=$F$4,"M","")</f>
        <v>M</v>
      </c>
      <c r="AF15" s="6" t="str">
        <f>IF(MONTH(AF$5)=$F$4,"M","")</f>
        <v>M</v>
      </c>
      <c r="AG15" s="6" t="str">
        <f>IF(MONTH(AG$5)=$F$4,"T","")</f>
        <v/>
      </c>
      <c r="AH15" s="6" t="str">
        <f>IF(MONTH(AH$5)=$F$4,"T","")</f>
        <v/>
      </c>
      <c r="AI15" s="6">
        <f>SUMPRODUCT(IFERROR(VLOOKUP(D15:AH15,Turnos!$A$2:$C$9,3,FALSE),0))</f>
        <v>0</v>
      </c>
      <c r="AJ15" s="6">
        <f t="shared" si="6"/>
        <v>9</v>
      </c>
      <c r="AK15" s="6">
        <f t="shared" si="7"/>
        <v>8</v>
      </c>
      <c r="AL15" s="6">
        <f t="shared" si="8"/>
        <v>8</v>
      </c>
      <c r="AM15" s="6">
        <f t="shared" si="9"/>
        <v>0</v>
      </c>
      <c r="AN15" s="6">
        <f t="shared" si="10"/>
        <v>0</v>
      </c>
      <c r="AO15" s="6">
        <f t="shared" si="11"/>
        <v>0</v>
      </c>
      <c r="AP15" s="6">
        <f t="shared" si="12"/>
        <v>4</v>
      </c>
      <c r="AQ15" s="6">
        <f t="shared" si="13"/>
        <v>0</v>
      </c>
    </row>
    <row r="16" spans="1:43" x14ac:dyDescent="0.25">
      <c r="A16" s="6" t="s">
        <v>33</v>
      </c>
      <c r="B16" s="6" t="s">
        <v>35</v>
      </c>
      <c r="C16" s="6"/>
      <c r="D16" s="6" t="str">
        <f>IF(MONTH(D$5)=$F$4,"T","")</f>
        <v>T</v>
      </c>
      <c r="E16" s="6" t="str">
        <f>IF(MONTH(E$5)=$F$4,"T","")</f>
        <v>T</v>
      </c>
      <c r="F16" s="6" t="str">
        <f>IF(MONTH(F$5)=$F$4,"N","")</f>
        <v>N</v>
      </c>
      <c r="G16" s="6" t="str">
        <f>IF(MONTH(G$5)=$F$4,"N","")</f>
        <v>N</v>
      </c>
      <c r="H16" s="6" t="str">
        <f>IF(MONTH(H$5)=$F$4,"L","")</f>
        <v>L</v>
      </c>
      <c r="I16" s="6" t="str">
        <f>IF(MONTH(I$5)=$F$4,"M","")</f>
        <v>M</v>
      </c>
      <c r="J16" s="6" t="str">
        <f>IF(MONTH(J$5)=$F$4,"M","")</f>
        <v>M</v>
      </c>
      <c r="K16" s="6" t="str">
        <f>IF(MONTH(K$5)=$F$4,"T","")</f>
        <v>T</v>
      </c>
      <c r="L16" s="6" t="str">
        <f>IF(MONTH(L$5)=$F$4,"T","")</f>
        <v>T</v>
      </c>
      <c r="M16" s="6" t="str">
        <f>IF(MONTH(M$5)=$F$4,"N","")</f>
        <v>N</v>
      </c>
      <c r="N16" s="6" t="str">
        <f>IF(MONTH(N$5)=$F$4,"N","")</f>
        <v>N</v>
      </c>
      <c r="O16" s="6" t="str">
        <f>IF(MONTH(O$5)=$F$4,"L","")</f>
        <v>L</v>
      </c>
      <c r="P16" s="6" t="str">
        <f>IF(MONTH(P$5)=$F$4,"M","")</f>
        <v>M</v>
      </c>
      <c r="Q16" s="6" t="str">
        <f>IF(MONTH(Q$5)=$F$4,"M","")</f>
        <v>M</v>
      </c>
      <c r="R16" s="6" t="str">
        <f>IF(MONTH(R$5)=$F$4,"T","")</f>
        <v>T</v>
      </c>
      <c r="S16" s="6" t="str">
        <f>IF(MONTH(S$5)=$F$4,"T","")</f>
        <v>T</v>
      </c>
      <c r="T16" s="6" t="str">
        <f>IF(MONTH(T$5)=$F$4,"N","")</f>
        <v>N</v>
      </c>
      <c r="U16" s="6" t="str">
        <f>IF(MONTH(U$5)=$F$4,"N","")</f>
        <v>N</v>
      </c>
      <c r="V16" s="6" t="str">
        <f>IF(MONTH(V$5)=$F$4,"L","")</f>
        <v>L</v>
      </c>
      <c r="W16" s="6" t="str">
        <f>IF(MONTH(W$5)=$F$4,"M","")</f>
        <v>M</v>
      </c>
      <c r="X16" s="6" t="str">
        <f>IF(MONTH(X$5)=$F$4,"M","")</f>
        <v>M</v>
      </c>
      <c r="Y16" s="6" t="str">
        <f>IF(MONTH(Y$5)=$F$4,"T","")</f>
        <v>T</v>
      </c>
      <c r="Z16" s="6" t="str">
        <f>IF(MONTH(Z$5)=$F$4,"T","")</f>
        <v>T</v>
      </c>
      <c r="AA16" s="6" t="str">
        <f>IF(MONTH(AA$5)=$F$4,"N","")</f>
        <v>N</v>
      </c>
      <c r="AB16" s="6" t="str">
        <f>IF(MONTH(AB$5)=$F$4,"N","")</f>
        <v>N</v>
      </c>
      <c r="AC16" s="6" t="str">
        <f>IF(MONTH(AC$5)=$F$4,"L","")</f>
        <v>L</v>
      </c>
      <c r="AD16" s="6" t="str">
        <f>IF(MONTH(AD$5)=$F$4,"M","")</f>
        <v>M</v>
      </c>
      <c r="AE16" s="6" t="str">
        <f>IF(MONTH(AE$5)=$F$4,"M","")</f>
        <v>M</v>
      </c>
      <c r="AF16" s="6" t="str">
        <f>IF(MONTH(AF$5)=$F$4,"T","")</f>
        <v>T</v>
      </c>
      <c r="AG16" s="6" t="str">
        <f>IF(MONTH(AG$5)=$F$4,"T","")</f>
        <v/>
      </c>
      <c r="AH16" s="6" t="str">
        <f>IF(MONTH(AH$5)=$F$4,"N","")</f>
        <v/>
      </c>
      <c r="AI16" s="6">
        <f>SUMPRODUCT(IFERROR(VLOOKUP(D16:AH16,Turnos!$A$2:$C$9,3,FALSE),0))</f>
        <v>0</v>
      </c>
      <c r="AJ16" s="6">
        <f t="shared" si="6"/>
        <v>8</v>
      </c>
      <c r="AK16" s="6">
        <f t="shared" si="7"/>
        <v>9</v>
      </c>
      <c r="AL16" s="6">
        <f t="shared" si="8"/>
        <v>8</v>
      </c>
      <c r="AM16" s="6">
        <f t="shared" si="9"/>
        <v>0</v>
      </c>
      <c r="AN16" s="6">
        <f t="shared" si="10"/>
        <v>0</v>
      </c>
      <c r="AO16" s="6">
        <f t="shared" si="11"/>
        <v>0</v>
      </c>
      <c r="AP16" s="6">
        <f t="shared" si="12"/>
        <v>4</v>
      </c>
      <c r="AQ16" s="6">
        <f t="shared" si="13"/>
        <v>0</v>
      </c>
    </row>
    <row r="17" spans="1:43" x14ac:dyDescent="0.25">
      <c r="A17" s="6" t="s">
        <v>36</v>
      </c>
      <c r="B17" s="6" t="s">
        <v>37</v>
      </c>
      <c r="C17" s="6"/>
      <c r="D17" s="6" t="str">
        <f>IF(MONTH(D$5)=$F$4,"T","")</f>
        <v>T</v>
      </c>
      <c r="E17" s="6" t="str">
        <f>IF(MONTH(E$5)=$F$4,"N","")</f>
        <v>N</v>
      </c>
      <c r="F17" s="6" t="str">
        <f>IF(MONTH(F$5)=$F$4,"N","")</f>
        <v>N</v>
      </c>
      <c r="G17" s="6" t="str">
        <f>IF(MONTH(G$5)=$F$4,"L","")</f>
        <v>L</v>
      </c>
      <c r="H17" s="6" t="str">
        <f>IF(MONTH(H$5)=$F$4,"M","")</f>
        <v>M</v>
      </c>
      <c r="I17" s="6" t="str">
        <f>IF(MONTH(I$5)=$F$4,"M","")</f>
        <v>M</v>
      </c>
      <c r="J17" s="6" t="str">
        <f>IF(MONTH(J$5)=$F$4,"T","")</f>
        <v>T</v>
      </c>
      <c r="K17" s="6" t="str">
        <f>IF(MONTH(K$5)=$F$4,"T","")</f>
        <v>T</v>
      </c>
      <c r="L17" s="6" t="str">
        <f>IF(MONTH(L$5)=$F$4,"N","")</f>
        <v>N</v>
      </c>
      <c r="M17" s="6" t="str">
        <f>IF(MONTH(M$5)=$F$4,"N","")</f>
        <v>N</v>
      </c>
      <c r="N17" s="6" t="str">
        <f>IF(MONTH(N$5)=$F$4,"L","")</f>
        <v>L</v>
      </c>
      <c r="O17" s="6" t="str">
        <f>IF(MONTH(O$5)=$F$4,"M","")</f>
        <v>M</v>
      </c>
      <c r="P17" s="6" t="str">
        <f>IF(MONTH(P$5)=$F$4,"M","")</f>
        <v>M</v>
      </c>
      <c r="Q17" s="6" t="str">
        <f>IF(MONTH(Q$5)=$F$4,"T","")</f>
        <v>T</v>
      </c>
      <c r="R17" s="6" t="str">
        <f>IF(MONTH(R$5)=$F$4,"T","")</f>
        <v>T</v>
      </c>
      <c r="S17" s="6" t="str">
        <f>IF(MONTH(S$5)=$F$4,"N","")</f>
        <v>N</v>
      </c>
      <c r="T17" s="6" t="str">
        <f>IF(MONTH(T$5)=$F$4,"N","")</f>
        <v>N</v>
      </c>
      <c r="U17" s="6" t="str">
        <f>IF(MONTH(U$5)=$F$4,"L","")</f>
        <v>L</v>
      </c>
      <c r="V17" s="6" t="str">
        <f>IF(MONTH(V$5)=$F$4,"M","")</f>
        <v>M</v>
      </c>
      <c r="W17" s="6" t="str">
        <f>IF(MONTH(W$5)=$F$4,"M","")</f>
        <v>M</v>
      </c>
      <c r="X17" s="6" t="str">
        <f>IF(MONTH(X$5)=$F$4,"T","")</f>
        <v>T</v>
      </c>
      <c r="Y17" s="6" t="str">
        <f>IF(MONTH(Y$5)=$F$4,"T","")</f>
        <v>T</v>
      </c>
      <c r="Z17" s="6" t="str">
        <f>IF(MONTH(Z$5)=$F$4,"N","")</f>
        <v>N</v>
      </c>
      <c r="AA17" s="6" t="str">
        <f>IF(MONTH(AA$5)=$F$4,"N","")</f>
        <v>N</v>
      </c>
      <c r="AB17" s="6" t="str">
        <f>IF(MONTH(AB$5)=$F$4,"L","")</f>
        <v>L</v>
      </c>
      <c r="AC17" s="6" t="str">
        <f>IF(MONTH(AC$5)=$F$4,"M","")</f>
        <v>M</v>
      </c>
      <c r="AD17" s="6" t="str">
        <f>IF(MONTH(AD$5)=$F$4,"M","")</f>
        <v>M</v>
      </c>
      <c r="AE17" s="6" t="str">
        <f>IF(MONTH(AE$5)=$F$4,"T","")</f>
        <v>T</v>
      </c>
      <c r="AF17" s="6" t="str">
        <f>IF(MONTH(AF$5)=$F$4,"T","")</f>
        <v>T</v>
      </c>
      <c r="AG17" s="6" t="str">
        <f>IF(MONTH(AG$5)=$F$4,"N","")</f>
        <v/>
      </c>
      <c r="AH17" s="6" t="str">
        <f>IF(MONTH(AH$5)=$F$4,"N","")</f>
        <v/>
      </c>
      <c r="AI17" s="6">
        <f>SUMPRODUCT(IFERROR(VLOOKUP(D17:AH17,Turnos!$A$2:$C$9,3,FALSE),0))</f>
        <v>0</v>
      </c>
      <c r="AJ17" s="6">
        <f t="shared" si="6"/>
        <v>8</v>
      </c>
      <c r="AK17" s="6">
        <f t="shared" si="7"/>
        <v>9</v>
      </c>
      <c r="AL17" s="6">
        <f t="shared" si="8"/>
        <v>8</v>
      </c>
      <c r="AM17" s="6">
        <f t="shared" si="9"/>
        <v>0</v>
      </c>
      <c r="AN17" s="6">
        <f t="shared" si="10"/>
        <v>0</v>
      </c>
      <c r="AO17" s="6">
        <f t="shared" si="11"/>
        <v>0</v>
      </c>
      <c r="AP17" s="6">
        <f t="shared" si="12"/>
        <v>4</v>
      </c>
      <c r="AQ17" s="6">
        <f t="shared" si="13"/>
        <v>0</v>
      </c>
    </row>
    <row r="18" spans="1:43" x14ac:dyDescent="0.25">
      <c r="A18" s="6" t="s">
        <v>36</v>
      </c>
      <c r="B18" s="6" t="s">
        <v>38</v>
      </c>
      <c r="C18" s="6"/>
      <c r="D18" s="6" t="str">
        <f>IF(MONTH(D$5)=$F$4,"N","")</f>
        <v>N</v>
      </c>
      <c r="E18" s="6" t="str">
        <f>IF(MONTH(E$5)=$F$4,"N","")</f>
        <v>N</v>
      </c>
      <c r="F18" s="6" t="str">
        <f>IF(MONTH(F$5)=$F$4,"L","")</f>
        <v>L</v>
      </c>
      <c r="G18" s="6" t="str">
        <f>IF(MONTH(G$5)=$F$4,"M","")</f>
        <v>M</v>
      </c>
      <c r="H18" s="6" t="str">
        <f>IF(MONTH(H$5)=$F$4,"M","")</f>
        <v>M</v>
      </c>
      <c r="I18" s="6" t="str">
        <f>IF(MONTH(I$5)=$F$4,"T","")</f>
        <v>T</v>
      </c>
      <c r="J18" s="6" t="str">
        <f>IF(MONTH(J$5)=$F$4,"T","")</f>
        <v>T</v>
      </c>
      <c r="K18" s="6" t="str">
        <f>IF(MONTH(K$5)=$F$4,"N","")</f>
        <v>N</v>
      </c>
      <c r="L18" s="6" t="str">
        <f>IF(MONTH(L$5)=$F$4,"N","")</f>
        <v>N</v>
      </c>
      <c r="M18" s="6" t="str">
        <f>IF(MONTH(M$5)=$F$4,"L","")</f>
        <v>L</v>
      </c>
      <c r="N18" s="6" t="str">
        <f>IF(MONTH(N$5)=$F$4,"M","")</f>
        <v>M</v>
      </c>
      <c r="O18" s="6" t="str">
        <f>IF(MONTH(O$5)=$F$4,"M","")</f>
        <v>M</v>
      </c>
      <c r="P18" s="6" t="str">
        <f>IF(MONTH(P$5)=$F$4,"T","")</f>
        <v>T</v>
      </c>
      <c r="Q18" s="6" t="str">
        <f>IF(MONTH(Q$5)=$F$4,"T","")</f>
        <v>T</v>
      </c>
      <c r="R18" s="6" t="str">
        <f>IF(MONTH(R$5)=$F$4,"N","")</f>
        <v>N</v>
      </c>
      <c r="S18" s="6" t="str">
        <f>IF(MONTH(S$5)=$F$4,"N","")</f>
        <v>N</v>
      </c>
      <c r="T18" s="6" t="str">
        <f>IF(MONTH(T$5)=$F$4,"L","")</f>
        <v>L</v>
      </c>
      <c r="U18" s="6" t="str">
        <f>IF(MONTH(U$5)=$F$4,"M","")</f>
        <v>M</v>
      </c>
      <c r="V18" s="6" t="str">
        <f>IF(MONTH(V$5)=$F$4,"M","")</f>
        <v>M</v>
      </c>
      <c r="W18" s="6" t="str">
        <f>IF(MONTH(W$5)=$F$4,"T","")</f>
        <v>T</v>
      </c>
      <c r="X18" s="6" t="str">
        <f>IF(MONTH(X$5)=$F$4,"T","")</f>
        <v>T</v>
      </c>
      <c r="Y18" s="6" t="str">
        <f>IF(MONTH(Y$5)=$F$4,"N","")</f>
        <v>N</v>
      </c>
      <c r="Z18" s="6" t="str">
        <f>IF(MONTH(Z$5)=$F$4,"N","")</f>
        <v>N</v>
      </c>
      <c r="AA18" s="6" t="str">
        <f>IF(MONTH(AA$5)=$F$4,"L","")</f>
        <v>L</v>
      </c>
      <c r="AB18" s="6" t="str">
        <f>IF(MONTH(AB$5)=$F$4,"M","")</f>
        <v>M</v>
      </c>
      <c r="AC18" s="6" t="str">
        <f>IF(MONTH(AC$5)=$F$4,"M","")</f>
        <v>M</v>
      </c>
      <c r="AD18" s="6" t="str">
        <f>IF(MONTH(AD$5)=$F$4,"T","")</f>
        <v>T</v>
      </c>
      <c r="AE18" s="6" t="str">
        <f>IF(MONTH(AE$5)=$F$4,"T","")</f>
        <v>T</v>
      </c>
      <c r="AF18" s="6" t="str">
        <f>IF(MONTH(AF$5)=$F$4,"N","")</f>
        <v>N</v>
      </c>
      <c r="AG18" s="6" t="str">
        <f>IF(MONTH(AG$5)=$F$4,"N","")</f>
        <v/>
      </c>
      <c r="AH18" s="6" t="str">
        <f>IF(MONTH(AH$5)=$F$4,"L","")</f>
        <v/>
      </c>
      <c r="AI18" s="6">
        <f>SUMPRODUCT(IFERROR(VLOOKUP(D18:AH18,Turnos!$A$2:$C$9,3,FALSE),0))</f>
        <v>0</v>
      </c>
      <c r="AJ18" s="6">
        <f t="shared" si="6"/>
        <v>8</v>
      </c>
      <c r="AK18" s="6">
        <f t="shared" si="7"/>
        <v>8</v>
      </c>
      <c r="AL18" s="6">
        <f t="shared" si="8"/>
        <v>9</v>
      </c>
      <c r="AM18" s="6">
        <f t="shared" si="9"/>
        <v>0</v>
      </c>
      <c r="AN18" s="6">
        <f t="shared" si="10"/>
        <v>0</v>
      </c>
      <c r="AO18" s="6">
        <f t="shared" si="11"/>
        <v>0</v>
      </c>
      <c r="AP18" s="6">
        <f t="shared" si="12"/>
        <v>4</v>
      </c>
      <c r="AQ18" s="6">
        <f t="shared" si="13"/>
        <v>0</v>
      </c>
    </row>
    <row r="19" spans="1:43" x14ac:dyDescent="0.25">
      <c r="A19" s="6" t="s">
        <v>39</v>
      </c>
      <c r="B19" s="6" t="s">
        <v>40</v>
      </c>
      <c r="C19" s="6"/>
      <c r="D19" s="6" t="str">
        <f>IF(MONTH(D$5)=$F$4,"N","")</f>
        <v>N</v>
      </c>
      <c r="E19" s="6" t="str">
        <f>IF(MONTH(E$5)=$F$4,"L","")</f>
        <v>L</v>
      </c>
      <c r="F19" s="6" t="str">
        <f>IF(MONTH(F$5)=$F$4,"M","")</f>
        <v>M</v>
      </c>
      <c r="G19" s="6" t="str">
        <f>IF(MONTH(G$5)=$F$4,"M","")</f>
        <v>M</v>
      </c>
      <c r="H19" s="6" t="str">
        <f>IF(MONTH(H$5)=$F$4,"T","")</f>
        <v>T</v>
      </c>
      <c r="I19" s="6" t="str">
        <f>IF(MONTH(I$5)=$F$4,"T","")</f>
        <v>T</v>
      </c>
      <c r="J19" s="6" t="str">
        <f>IF(MONTH(J$5)=$F$4,"N","")</f>
        <v>N</v>
      </c>
      <c r="K19" s="6" t="str">
        <f>IF(MONTH(K$5)=$F$4,"N","")</f>
        <v>N</v>
      </c>
      <c r="L19" s="6" t="str">
        <f>IF(MONTH(L$5)=$F$4,"L","")</f>
        <v>L</v>
      </c>
      <c r="M19" s="6" t="str">
        <f>IF(MONTH(M$5)=$F$4,"M","")</f>
        <v>M</v>
      </c>
      <c r="N19" s="6" t="str">
        <f>IF(MONTH(N$5)=$F$4,"M","")</f>
        <v>M</v>
      </c>
      <c r="O19" s="6" t="str">
        <f>IF(MONTH(O$5)=$F$4,"T","")</f>
        <v>T</v>
      </c>
      <c r="P19" s="6" t="str">
        <f>IF(MONTH(P$5)=$F$4,"T","")</f>
        <v>T</v>
      </c>
      <c r="Q19" s="6" t="str">
        <f>IF(MONTH(Q$5)=$F$4,"N","")</f>
        <v>N</v>
      </c>
      <c r="R19" s="6" t="str">
        <f>IF(MONTH(R$5)=$F$4,"N","")</f>
        <v>N</v>
      </c>
      <c r="S19" s="6" t="str">
        <f>IF(MONTH(S$5)=$F$4,"L","")</f>
        <v>L</v>
      </c>
      <c r="T19" s="6" t="str">
        <f>IF(MONTH(T$5)=$F$4,"M","")</f>
        <v>M</v>
      </c>
      <c r="U19" s="6" t="str">
        <f>IF(MONTH(U$5)=$F$4,"M","")</f>
        <v>M</v>
      </c>
      <c r="V19" s="6" t="str">
        <f>IF(MONTH(V$5)=$F$4,"T","")</f>
        <v>T</v>
      </c>
      <c r="W19" s="6" t="str">
        <f>IF(MONTH(W$5)=$F$4,"T","")</f>
        <v>T</v>
      </c>
      <c r="X19" s="6" t="str">
        <f>IF(MONTH(X$5)=$F$4,"N","")</f>
        <v>N</v>
      </c>
      <c r="Y19" s="6" t="str">
        <f>IF(MONTH(Y$5)=$F$4,"N","")</f>
        <v>N</v>
      </c>
      <c r="Z19" s="6" t="str">
        <f>IF(MONTH(Z$5)=$F$4,"L","")</f>
        <v>L</v>
      </c>
      <c r="AA19" s="6" t="str">
        <f>IF(MONTH(AA$5)=$F$4,"M","")</f>
        <v>M</v>
      </c>
      <c r="AB19" s="6" t="str">
        <f>IF(MONTH(AB$5)=$F$4,"M","")</f>
        <v>M</v>
      </c>
      <c r="AC19" s="6" t="str">
        <f>IF(MONTH(AC$5)=$F$4,"T","")</f>
        <v>T</v>
      </c>
      <c r="AD19" s="6" t="str">
        <f>IF(MONTH(AD$5)=$F$4,"T","")</f>
        <v>T</v>
      </c>
      <c r="AE19" s="6" t="str">
        <f>IF(MONTH(AE$5)=$F$4,"N","")</f>
        <v>N</v>
      </c>
      <c r="AF19" s="6" t="str">
        <f>IF(MONTH(AF$5)=$F$4,"N","")</f>
        <v>N</v>
      </c>
      <c r="AG19" s="6" t="str">
        <f>IF(MONTH(AG$5)=$F$4,"L","")</f>
        <v/>
      </c>
      <c r="AH19" s="6" t="str">
        <f>IF(MONTH(AH$5)=$F$4,"M","")</f>
        <v/>
      </c>
      <c r="AI19" s="6">
        <f>SUMPRODUCT(IFERROR(VLOOKUP(D19:AH19,Turnos!$A$2:$C$9,3,FALSE),0))</f>
        <v>0</v>
      </c>
      <c r="AJ19" s="6">
        <f t="shared" si="6"/>
        <v>8</v>
      </c>
      <c r="AK19" s="6">
        <f t="shared" si="7"/>
        <v>8</v>
      </c>
      <c r="AL19" s="6">
        <f t="shared" si="8"/>
        <v>9</v>
      </c>
      <c r="AM19" s="6">
        <f t="shared" si="9"/>
        <v>0</v>
      </c>
      <c r="AN19" s="6">
        <f t="shared" si="10"/>
        <v>0</v>
      </c>
      <c r="AO19" s="6">
        <f t="shared" si="11"/>
        <v>0</v>
      </c>
      <c r="AP19" s="6">
        <f t="shared" si="12"/>
        <v>4</v>
      </c>
      <c r="AQ19" s="6">
        <f t="shared" si="13"/>
        <v>0</v>
      </c>
    </row>
    <row r="20" spans="1:43" x14ac:dyDescent="0.25">
      <c r="A20" s="6" t="s">
        <v>39</v>
      </c>
      <c r="B20" s="6" t="s">
        <v>41</v>
      </c>
      <c r="C20" s="6"/>
      <c r="D20" s="6" t="str">
        <f>IF(MONTH(D$5)=$F$4,"L","")</f>
        <v>L</v>
      </c>
      <c r="E20" s="6" t="str">
        <f>IF(MONTH(E$5)=$F$4,"M","")</f>
        <v>M</v>
      </c>
      <c r="F20" s="6" t="str">
        <f>IF(MONTH(F$5)=$F$4,"M","")</f>
        <v>M</v>
      </c>
      <c r="G20" s="6" t="str">
        <f>IF(MONTH(G$5)=$F$4,"T","")</f>
        <v>T</v>
      </c>
      <c r="H20" s="6" t="str">
        <f>IF(MONTH(H$5)=$F$4,"T","")</f>
        <v>T</v>
      </c>
      <c r="I20" s="6" t="str">
        <f>IF(MONTH(I$5)=$F$4,"N","")</f>
        <v>N</v>
      </c>
      <c r="J20" s="6" t="str">
        <f>IF(MONTH(J$5)=$F$4,"N","")</f>
        <v>N</v>
      </c>
      <c r="K20" s="6" t="str">
        <f>IF(MONTH(K$5)=$F$4,"L","")</f>
        <v>L</v>
      </c>
      <c r="L20" s="6" t="str">
        <f>IF(MONTH(L$5)=$F$4,"M","")</f>
        <v>M</v>
      </c>
      <c r="M20" s="6" t="str">
        <f>IF(MONTH(M$5)=$F$4,"M","")</f>
        <v>M</v>
      </c>
      <c r="N20" s="6" t="str">
        <f>IF(MONTH(N$5)=$F$4,"T","")</f>
        <v>T</v>
      </c>
      <c r="O20" s="6" t="str">
        <f>IF(MONTH(O$5)=$F$4,"T","")</f>
        <v>T</v>
      </c>
      <c r="P20" s="6" t="str">
        <f>IF(MONTH(P$5)=$F$4,"N","")</f>
        <v>N</v>
      </c>
      <c r="Q20" s="6" t="str">
        <f>IF(MONTH(Q$5)=$F$4,"N","")</f>
        <v>N</v>
      </c>
      <c r="R20" s="6" t="str">
        <f>IF(MONTH(R$5)=$F$4,"L","")</f>
        <v>L</v>
      </c>
      <c r="S20" s="6" t="str">
        <f>IF(MONTH(S$5)=$F$4,"M","")</f>
        <v>M</v>
      </c>
      <c r="T20" s="6" t="str">
        <f>IF(MONTH(T$5)=$F$4,"M","")</f>
        <v>M</v>
      </c>
      <c r="U20" s="6" t="str">
        <f>IF(MONTH(U$5)=$F$4,"T","")</f>
        <v>T</v>
      </c>
      <c r="V20" s="6" t="str">
        <f>IF(MONTH(V$5)=$F$4,"T","")</f>
        <v>T</v>
      </c>
      <c r="W20" s="6" t="str">
        <f>IF(MONTH(W$5)=$F$4,"N","")</f>
        <v>N</v>
      </c>
      <c r="X20" s="6" t="str">
        <f>IF(MONTH(X$5)=$F$4,"N","")</f>
        <v>N</v>
      </c>
      <c r="Y20" s="6" t="str">
        <f>IF(MONTH(Y$5)=$F$4,"L","")</f>
        <v>L</v>
      </c>
      <c r="Z20" s="6" t="str">
        <f>IF(MONTH(Z$5)=$F$4,"M","")</f>
        <v>M</v>
      </c>
      <c r="AA20" s="6" t="str">
        <f>IF(MONTH(AA$5)=$F$4,"M","")</f>
        <v>M</v>
      </c>
      <c r="AB20" s="6" t="str">
        <f>IF(MONTH(AB$5)=$F$4,"T","")</f>
        <v>T</v>
      </c>
      <c r="AC20" s="6" t="str">
        <f>IF(MONTH(AC$5)=$F$4,"T","")</f>
        <v>T</v>
      </c>
      <c r="AD20" s="6" t="str">
        <f>IF(MONTH(AD$5)=$F$4,"N","")</f>
        <v>N</v>
      </c>
      <c r="AE20" s="6" t="str">
        <f>IF(MONTH(AE$5)=$F$4,"N","")</f>
        <v>N</v>
      </c>
      <c r="AF20" s="6" t="str">
        <f>IF(MONTH(AF$5)=$F$4,"L","")</f>
        <v>L</v>
      </c>
      <c r="AG20" s="6" t="str">
        <f>IF(MONTH(AG$5)=$F$4,"M","")</f>
        <v/>
      </c>
      <c r="AH20" s="6" t="str">
        <f>IF(MONTH(AH$5)=$F$4,"M","")</f>
        <v/>
      </c>
      <c r="AI20" s="6">
        <f>SUMPRODUCT(IFERROR(VLOOKUP(D20:AH20,Turnos!$A$2:$C$9,3,FALSE),0))</f>
        <v>0</v>
      </c>
      <c r="AJ20" s="6">
        <f t="shared" si="6"/>
        <v>8</v>
      </c>
      <c r="AK20" s="6">
        <f t="shared" si="7"/>
        <v>8</v>
      </c>
      <c r="AL20" s="6">
        <f t="shared" si="8"/>
        <v>8</v>
      </c>
      <c r="AM20" s="6">
        <f t="shared" si="9"/>
        <v>0</v>
      </c>
      <c r="AN20" s="6">
        <f t="shared" si="10"/>
        <v>0</v>
      </c>
      <c r="AO20" s="6">
        <f t="shared" si="11"/>
        <v>0</v>
      </c>
      <c r="AP20" s="6">
        <f t="shared" si="12"/>
        <v>5</v>
      </c>
      <c r="AQ20" s="6">
        <f t="shared" si="13"/>
        <v>0</v>
      </c>
    </row>
    <row r="21" spans="1:43" x14ac:dyDescent="0.25">
      <c r="A21" s="6" t="s">
        <v>42</v>
      </c>
      <c r="B21" s="6" t="s">
        <v>43</v>
      </c>
      <c r="C21" s="6"/>
      <c r="D21" s="6" t="str">
        <f>IF(MONTH(D$5)=$F$4,"M","")</f>
        <v>M</v>
      </c>
      <c r="E21" s="6" t="str">
        <f>IF(MONTH(E$5)=$F$4,"M","")</f>
        <v>M</v>
      </c>
      <c r="F21" s="6" t="str">
        <f>IF(MONTH(F$5)=$F$4,"T","")</f>
        <v>T</v>
      </c>
      <c r="G21" s="6" t="str">
        <f>IF(MONTH(G$5)=$F$4,"T","")</f>
        <v>T</v>
      </c>
      <c r="H21" s="6" t="str">
        <f>IF(MONTH(H$5)=$F$4,"N","")</f>
        <v>N</v>
      </c>
      <c r="I21" s="6" t="str">
        <f>IF(MONTH(I$5)=$F$4,"N","")</f>
        <v>N</v>
      </c>
      <c r="J21" s="6" t="str">
        <f>IF(MONTH(J$5)=$F$4,"L","")</f>
        <v>L</v>
      </c>
      <c r="K21" s="6" t="str">
        <f>IF(MONTH(K$5)=$F$4,"M","")</f>
        <v>M</v>
      </c>
      <c r="L21" s="6" t="str">
        <f>IF(MONTH(L$5)=$F$4,"M","")</f>
        <v>M</v>
      </c>
      <c r="M21" s="6" t="str">
        <f>IF(MONTH(M$5)=$F$4,"T","")</f>
        <v>T</v>
      </c>
      <c r="N21" s="6" t="str">
        <f>IF(MONTH(N$5)=$F$4,"T","")</f>
        <v>T</v>
      </c>
      <c r="O21" s="6" t="str">
        <f>IF(MONTH(O$5)=$F$4,"N","")</f>
        <v>N</v>
      </c>
      <c r="P21" s="6" t="str">
        <f>IF(MONTH(P$5)=$F$4,"N","")</f>
        <v>N</v>
      </c>
      <c r="Q21" s="6" t="str">
        <f>IF(MONTH(Q$5)=$F$4,"L","")</f>
        <v>L</v>
      </c>
      <c r="R21" s="6" t="str">
        <f>IF(MONTH(R$5)=$F$4,"M","")</f>
        <v>M</v>
      </c>
      <c r="S21" s="6" t="str">
        <f>IF(MONTH(S$5)=$F$4,"M","")</f>
        <v>M</v>
      </c>
      <c r="T21" s="6" t="str">
        <f>IF(MONTH(T$5)=$F$4,"T","")</f>
        <v>T</v>
      </c>
      <c r="U21" s="6" t="str">
        <f>IF(MONTH(U$5)=$F$4,"T","")</f>
        <v>T</v>
      </c>
      <c r="V21" s="6" t="str">
        <f>IF(MONTH(V$5)=$F$4,"N","")</f>
        <v>N</v>
      </c>
      <c r="W21" s="6" t="str">
        <f>IF(MONTH(W$5)=$F$4,"N","")</f>
        <v>N</v>
      </c>
      <c r="X21" s="6" t="str">
        <f>IF(MONTH(X$5)=$F$4,"L","")</f>
        <v>L</v>
      </c>
      <c r="Y21" s="6" t="str">
        <f>IF(MONTH(Y$5)=$F$4,"M","")</f>
        <v>M</v>
      </c>
      <c r="Z21" s="6" t="str">
        <f>IF(MONTH(Z$5)=$F$4,"M","")</f>
        <v>M</v>
      </c>
      <c r="AA21" s="6" t="str">
        <f>IF(MONTH(AA$5)=$F$4,"T","")</f>
        <v>T</v>
      </c>
      <c r="AB21" s="6" t="str">
        <f>IF(MONTH(AB$5)=$F$4,"T","")</f>
        <v>T</v>
      </c>
      <c r="AC21" s="6" t="str">
        <f>IF(MONTH(AC$5)=$F$4,"N","")</f>
        <v>N</v>
      </c>
      <c r="AD21" s="6" t="str">
        <f>IF(MONTH(AD$5)=$F$4,"N","")</f>
        <v>N</v>
      </c>
      <c r="AE21" s="6" t="str">
        <f>IF(MONTH(AE$5)=$F$4,"L","")</f>
        <v>L</v>
      </c>
      <c r="AF21" s="6" t="str">
        <f>IF(MONTH(AF$5)=$F$4,"M","")</f>
        <v>M</v>
      </c>
      <c r="AG21" s="6" t="str">
        <f>IF(MONTH(AG$5)=$F$4,"M","")</f>
        <v/>
      </c>
      <c r="AH21" s="6" t="str">
        <f>IF(MONTH(AH$5)=$F$4,"T","")</f>
        <v/>
      </c>
      <c r="AI21" s="6">
        <f>SUMPRODUCT(IFERROR(VLOOKUP(D21:AH21,Turnos!$A$2:$C$9,3,FALSE),0))</f>
        <v>0</v>
      </c>
      <c r="AJ21" s="6">
        <f t="shared" si="6"/>
        <v>9</v>
      </c>
      <c r="AK21" s="6">
        <f t="shared" si="7"/>
        <v>8</v>
      </c>
      <c r="AL21" s="6">
        <f t="shared" si="8"/>
        <v>8</v>
      </c>
      <c r="AM21" s="6">
        <f t="shared" si="9"/>
        <v>0</v>
      </c>
      <c r="AN21" s="6">
        <f t="shared" si="10"/>
        <v>0</v>
      </c>
      <c r="AO21" s="6">
        <f t="shared" si="11"/>
        <v>0</v>
      </c>
      <c r="AP21" s="6">
        <f t="shared" si="12"/>
        <v>4</v>
      </c>
      <c r="AQ21" s="6">
        <f t="shared" si="13"/>
        <v>0</v>
      </c>
    </row>
    <row r="22" spans="1:43" x14ac:dyDescent="0.25">
      <c r="A22" s="6" t="s">
        <v>42</v>
      </c>
      <c r="B22" s="6" t="s">
        <v>44</v>
      </c>
      <c r="C22" s="6"/>
      <c r="D22" s="6" t="str">
        <f>IF(MONTH(D$5)=$F$4,"M","")</f>
        <v>M</v>
      </c>
      <c r="E22" s="6" t="str">
        <f>IF(MONTH(E$5)=$F$4,"T","")</f>
        <v>T</v>
      </c>
      <c r="F22" s="6" t="str">
        <f>IF(MONTH(F$5)=$F$4,"T","")</f>
        <v>T</v>
      </c>
      <c r="G22" s="6" t="str">
        <f>IF(MONTH(G$5)=$F$4,"N","")</f>
        <v>N</v>
      </c>
      <c r="H22" s="6" t="str">
        <f>IF(MONTH(H$5)=$F$4,"N","")</f>
        <v>N</v>
      </c>
      <c r="I22" s="6" t="str">
        <f>IF(MONTH(I$5)=$F$4,"L","")</f>
        <v>L</v>
      </c>
      <c r="J22" s="6" t="str">
        <f>IF(MONTH(J$5)=$F$4,"M","")</f>
        <v>M</v>
      </c>
      <c r="K22" s="6" t="str">
        <f>IF(MONTH(K$5)=$F$4,"M","")</f>
        <v>M</v>
      </c>
      <c r="L22" s="6" t="str">
        <f>IF(MONTH(L$5)=$F$4,"T","")</f>
        <v>T</v>
      </c>
      <c r="M22" s="6" t="str">
        <f>IF(MONTH(M$5)=$F$4,"T","")</f>
        <v>T</v>
      </c>
      <c r="N22" s="6" t="str">
        <f>IF(MONTH(N$5)=$F$4,"N","")</f>
        <v>N</v>
      </c>
      <c r="O22" s="6" t="str">
        <f>IF(MONTH(O$5)=$F$4,"N","")</f>
        <v>N</v>
      </c>
      <c r="P22" s="6" t="str">
        <f>IF(MONTH(P$5)=$F$4,"L","")</f>
        <v>L</v>
      </c>
      <c r="Q22" s="6" t="str">
        <f>IF(MONTH(Q$5)=$F$4,"M","")</f>
        <v>M</v>
      </c>
      <c r="R22" s="6" t="str">
        <f>IF(MONTH(R$5)=$F$4,"M","")</f>
        <v>M</v>
      </c>
      <c r="S22" s="6" t="str">
        <f>IF(MONTH(S$5)=$F$4,"T","")</f>
        <v>T</v>
      </c>
      <c r="T22" s="6" t="str">
        <f>IF(MONTH(T$5)=$F$4,"T","")</f>
        <v>T</v>
      </c>
      <c r="U22" s="6" t="str">
        <f>IF(MONTH(U$5)=$F$4,"N","")</f>
        <v>N</v>
      </c>
      <c r="V22" s="6" t="str">
        <f>IF(MONTH(V$5)=$F$4,"N","")</f>
        <v>N</v>
      </c>
      <c r="W22" s="6" t="str">
        <f>IF(MONTH(W$5)=$F$4,"L","")</f>
        <v>L</v>
      </c>
      <c r="X22" s="6" t="str">
        <f>IF(MONTH(X$5)=$F$4,"M","")</f>
        <v>M</v>
      </c>
      <c r="Y22" s="6" t="str">
        <f>IF(MONTH(Y$5)=$F$4,"M","")</f>
        <v>M</v>
      </c>
      <c r="Z22" s="6" t="str">
        <f>IF(MONTH(Z$5)=$F$4,"T","")</f>
        <v>T</v>
      </c>
      <c r="AA22" s="6" t="str">
        <f>IF(MONTH(AA$5)=$F$4,"T","")</f>
        <v>T</v>
      </c>
      <c r="AB22" s="6" t="str">
        <f>IF(MONTH(AB$5)=$F$4,"N","")</f>
        <v>N</v>
      </c>
      <c r="AC22" s="6" t="str">
        <f>IF(MONTH(AC$5)=$F$4,"N","")</f>
        <v>N</v>
      </c>
      <c r="AD22" s="6" t="str">
        <f>IF(MONTH(AD$5)=$F$4,"L","")</f>
        <v>L</v>
      </c>
      <c r="AE22" s="6" t="str">
        <f>IF(MONTH(AE$5)=$F$4,"M","")</f>
        <v>M</v>
      </c>
      <c r="AF22" s="6" t="str">
        <f>IF(MONTH(AF$5)=$F$4,"M","")</f>
        <v>M</v>
      </c>
      <c r="AG22" s="6" t="str">
        <f>IF(MONTH(AG$5)=$F$4,"T","")</f>
        <v/>
      </c>
      <c r="AH22" s="6" t="str">
        <f>IF(MONTH(AH$5)=$F$4,"T","")</f>
        <v/>
      </c>
      <c r="AI22" s="6">
        <f>SUMPRODUCT(IFERROR(VLOOKUP(D22:AH22,Turnos!$A$2:$C$9,3,FALSE),0))</f>
        <v>0</v>
      </c>
      <c r="AJ22" s="6">
        <f t="shared" si="6"/>
        <v>9</v>
      </c>
      <c r="AK22" s="6">
        <f t="shared" si="7"/>
        <v>8</v>
      </c>
      <c r="AL22" s="6">
        <f t="shared" si="8"/>
        <v>8</v>
      </c>
      <c r="AM22" s="6">
        <f t="shared" si="9"/>
        <v>0</v>
      </c>
      <c r="AN22" s="6">
        <f t="shared" si="10"/>
        <v>0</v>
      </c>
      <c r="AO22" s="6">
        <f t="shared" si="11"/>
        <v>0</v>
      </c>
      <c r="AP22" s="6">
        <f t="shared" si="12"/>
        <v>4</v>
      </c>
      <c r="AQ22" s="6">
        <f t="shared" si="13"/>
        <v>0</v>
      </c>
    </row>
    <row r="23" spans="1:4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</sheetData>
  <mergeCells count="1">
    <mergeCell ref="A2:AH2"/>
  </mergeCells>
  <conditionalFormatting sqref="D13:D22">
    <cfRule type="expression" dxfId="69" priority="1">
      <formula>OR($D$6="S",$D$6="D")</formula>
    </cfRule>
  </conditionalFormatting>
  <conditionalFormatting sqref="D13:AH22">
    <cfRule type="expression" dxfId="67" priority="63">
      <formula>ISTEXT($A$1)&amp;(INDIRECT(ADDRESS(ROW(),COLUMN()))="M")</formula>
    </cfRule>
    <cfRule type="expression" dxfId="66" priority="64">
      <formula>ISTEXT($A$1)&amp;(INDIRECT(ADDRESS(ROW(),COLUMN()))="T")</formula>
    </cfRule>
    <cfRule type="expression" dxfId="65" priority="65">
      <formula>ISTEXT($A$1)&amp;(INDIRECT(ADDRESS(ROW(),COLUMN()))="N")</formula>
    </cfRule>
    <cfRule type="expression" dxfId="64" priority="66">
      <formula>ISTEXT($A$1)&amp;(INDIRECT(ADDRESS(ROW(),COLUMN()))="R")</formula>
    </cfRule>
    <cfRule type="expression" dxfId="63" priority="67">
      <formula>ISTEXT($A$1)&amp;(INDIRECT(ADDRESS(ROW(),COLUMN()))="F")</formula>
    </cfRule>
    <cfRule type="expression" dxfId="62" priority="68">
      <formula>ISTEXT($A$1)&amp;(INDIRECT(ADDRESS(ROW(),COLUMN()))="V")</formula>
    </cfRule>
    <cfRule type="expression" dxfId="61" priority="69">
      <formula>ISTEXT($A$1)&amp;(INDIRECT(ADDRESS(ROW(),COLUMN()))="L")</formula>
    </cfRule>
    <cfRule type="expression" dxfId="60" priority="70">
      <formula>ISTEXT($A$1)&amp;(INDIRECT(ADDRESS(ROW(),COLUMN()))="B")</formula>
    </cfRule>
  </conditionalFormatting>
  <conditionalFormatting sqref="E13:E22">
    <cfRule type="expression" dxfId="59" priority="3">
      <formula>OR($E$6="S",$E$6="D")</formula>
    </cfRule>
  </conditionalFormatting>
  <conditionalFormatting sqref="F13:F22">
    <cfRule type="expression" dxfId="57" priority="5">
      <formula>OR($F$6="S",$F$6="D")</formula>
    </cfRule>
  </conditionalFormatting>
  <conditionalFormatting sqref="G13:G22">
    <cfRule type="expression" dxfId="55" priority="7">
      <formula>OR($G$6="S",$G$6="D")</formula>
    </cfRule>
  </conditionalFormatting>
  <conditionalFormatting sqref="H13:H22">
    <cfRule type="expression" dxfId="53" priority="9">
      <formula>OR($H$6="S",$H$6="D")</formula>
    </cfRule>
  </conditionalFormatting>
  <conditionalFormatting sqref="I13:I22">
    <cfRule type="expression" dxfId="51" priority="11">
      <formula>OR($I$6="S",$I$6="D")</formula>
    </cfRule>
  </conditionalFormatting>
  <conditionalFormatting sqref="J13:J22">
    <cfRule type="expression" dxfId="49" priority="13">
      <formula>OR($J$6="S",$J$6="D")</formula>
    </cfRule>
  </conditionalFormatting>
  <conditionalFormatting sqref="K13:K22">
    <cfRule type="expression" dxfId="47" priority="15">
      <formula>OR($K$6="S",$K$6="D")</formula>
    </cfRule>
  </conditionalFormatting>
  <conditionalFormatting sqref="L13:L22">
    <cfRule type="expression" dxfId="45" priority="17">
      <formula>OR($L$6="S",$L$6="D")</formula>
    </cfRule>
  </conditionalFormatting>
  <conditionalFormatting sqref="M13:M22">
    <cfRule type="expression" dxfId="43" priority="19">
      <formula>OR($M$6="S",$M$6="D")</formula>
    </cfRule>
  </conditionalFormatting>
  <conditionalFormatting sqref="N13:N22">
    <cfRule type="expression" dxfId="41" priority="21">
      <formula>OR($N$6="S",$N$6="D")</formula>
    </cfRule>
  </conditionalFormatting>
  <conditionalFormatting sqref="O13:O22">
    <cfRule type="expression" dxfId="39" priority="23">
      <formula>OR($O$6="S",$O$6="D")</formula>
    </cfRule>
  </conditionalFormatting>
  <conditionalFormatting sqref="P13:P22">
    <cfRule type="expression" dxfId="37" priority="25">
      <formula>OR($P$6="S",$P$6="D")</formula>
    </cfRule>
  </conditionalFormatting>
  <conditionalFormatting sqref="Q13:Q22">
    <cfRule type="expression" dxfId="35" priority="27">
      <formula>OR($Q$6="S",$Q$6="D")</formula>
    </cfRule>
  </conditionalFormatting>
  <conditionalFormatting sqref="R13:R22">
    <cfRule type="expression" dxfId="33" priority="29">
      <formula>OR($R$6="S",$R$6="D")</formula>
    </cfRule>
  </conditionalFormatting>
  <conditionalFormatting sqref="S13:S22">
    <cfRule type="expression" dxfId="31" priority="31">
      <formula>OR($S$6="S",$S$6="D")</formula>
    </cfRule>
  </conditionalFormatting>
  <conditionalFormatting sqref="T13:T22">
    <cfRule type="expression" dxfId="29" priority="33">
      <formula>OR($T$6="S",$T$6="D")</formula>
    </cfRule>
  </conditionalFormatting>
  <conditionalFormatting sqref="U13:U22">
    <cfRule type="expression" dxfId="27" priority="35">
      <formula>OR($U$6="S",$U$6="D")</formula>
    </cfRule>
  </conditionalFormatting>
  <conditionalFormatting sqref="V13:V22">
    <cfRule type="expression" dxfId="25" priority="37">
      <formula>OR($V$6="S",$V$6="D")</formula>
    </cfRule>
  </conditionalFormatting>
  <conditionalFormatting sqref="W13:W22">
    <cfRule type="expression" dxfId="23" priority="39">
      <formula>OR($W$6="S",$W$6="D")</formula>
    </cfRule>
  </conditionalFormatting>
  <conditionalFormatting sqref="X13:X22">
    <cfRule type="expression" dxfId="21" priority="41">
      <formula>OR($X$6="S",$X$6="D")</formula>
    </cfRule>
  </conditionalFormatting>
  <conditionalFormatting sqref="Y13:Y22">
    <cfRule type="expression" dxfId="19" priority="43">
      <formula>OR($Y$6="S",$Y$6="D")</formula>
    </cfRule>
  </conditionalFormatting>
  <conditionalFormatting sqref="Z13:Z22">
    <cfRule type="expression" dxfId="17" priority="45">
      <formula>OR($Z$6="S",$Z$6="D")</formula>
    </cfRule>
  </conditionalFormatting>
  <conditionalFormatting sqref="AA13:AA22">
    <cfRule type="expression" dxfId="15" priority="47">
      <formula>OR($AA$6="S",$AA$6="D")</formula>
    </cfRule>
  </conditionalFormatting>
  <conditionalFormatting sqref="AB13:AB22">
    <cfRule type="expression" dxfId="13" priority="49">
      <formula>OR($AB$6="S",$AB$6="D")</formula>
    </cfRule>
  </conditionalFormatting>
  <conditionalFormatting sqref="AC13:AC22">
    <cfRule type="expression" dxfId="11" priority="51">
      <formula>OR($AC$6="S",$AC$6="D")</formula>
    </cfRule>
  </conditionalFormatting>
  <conditionalFormatting sqref="AD13:AD22">
    <cfRule type="expression" dxfId="9" priority="53">
      <formula>OR($AD$6="S",$AD$6="D")</formula>
    </cfRule>
  </conditionalFormatting>
  <conditionalFormatting sqref="AE13:AE22">
    <cfRule type="expression" dxfId="7" priority="55">
      <formula>OR($AE$6="S",$AE$6="D")</formula>
    </cfRule>
  </conditionalFormatting>
  <conditionalFormatting sqref="AF13:AF22">
    <cfRule type="expression" dxfId="5" priority="57">
      <formula>OR($AF$6="S",$AF$6="D")</formula>
    </cfRule>
  </conditionalFormatting>
  <conditionalFormatting sqref="AG13:AG22">
    <cfRule type="expression" dxfId="3" priority="59">
      <formula>OR($AG$6="S",$AG$6="D")</formula>
    </cfRule>
  </conditionalFormatting>
  <conditionalFormatting sqref="AH13:AH22">
    <cfRule type="expression" dxfId="1" priority="61">
      <formula>OR($AH$6="S",$AH$6="D")</formula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300-000002000000}">
            <xm:f>COUNTIF(Festivos!$A:$A,$D$5)&gt;0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D13:D22</xm:sqref>
        </x14:conditionalFormatting>
        <x14:conditionalFormatting xmlns:xm="http://schemas.microsoft.com/office/excel/2006/main">
          <x14:cfRule type="expression" priority="4" id="{00000000-000E-0000-0300-000004000000}">
            <xm:f>COUNTIF(Festivos!$A:$A,$E$5)&gt;0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E13:E22</xm:sqref>
        </x14:conditionalFormatting>
        <x14:conditionalFormatting xmlns:xm="http://schemas.microsoft.com/office/excel/2006/main">
          <x14:cfRule type="expression" priority="6" id="{00000000-000E-0000-0300-000006000000}">
            <xm:f>COUNTIF(Festivos!$A:$A,$F$5)&gt;0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F13:F22</xm:sqref>
        </x14:conditionalFormatting>
        <x14:conditionalFormatting xmlns:xm="http://schemas.microsoft.com/office/excel/2006/main">
          <x14:cfRule type="expression" priority="8" id="{00000000-000E-0000-0300-000008000000}">
            <xm:f>COUNTIF(Festivos!$A:$A,$G$5)&gt;0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G13:G22</xm:sqref>
        </x14:conditionalFormatting>
        <x14:conditionalFormatting xmlns:xm="http://schemas.microsoft.com/office/excel/2006/main">
          <x14:cfRule type="expression" priority="10" id="{00000000-000E-0000-0300-00000A000000}">
            <xm:f>COUNTIF(Festivos!$A:$A,$H$5)&gt;0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H13:H22</xm:sqref>
        </x14:conditionalFormatting>
        <x14:conditionalFormatting xmlns:xm="http://schemas.microsoft.com/office/excel/2006/main">
          <x14:cfRule type="expression" priority="12" id="{00000000-000E-0000-0300-00000C000000}">
            <xm:f>COUNTIF(Festivos!$A:$A,$I$5)&gt;0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I13:I22</xm:sqref>
        </x14:conditionalFormatting>
        <x14:conditionalFormatting xmlns:xm="http://schemas.microsoft.com/office/excel/2006/main">
          <x14:cfRule type="expression" priority="14" id="{00000000-000E-0000-0300-00000E000000}">
            <xm:f>COUNTIF(Festivos!$A:$A,$J$5)&gt;0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J13:J22</xm:sqref>
        </x14:conditionalFormatting>
        <x14:conditionalFormatting xmlns:xm="http://schemas.microsoft.com/office/excel/2006/main">
          <x14:cfRule type="expression" priority="16" id="{00000000-000E-0000-0300-000010000000}">
            <xm:f>COUNTIF(Festivos!$A:$A,$K$5)&gt;0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K13:K22</xm:sqref>
        </x14:conditionalFormatting>
        <x14:conditionalFormatting xmlns:xm="http://schemas.microsoft.com/office/excel/2006/main">
          <x14:cfRule type="expression" priority="18" id="{00000000-000E-0000-0300-000012000000}">
            <xm:f>COUNTIF(Festivos!$A:$A,$L$5)&gt;0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L13:L22</xm:sqref>
        </x14:conditionalFormatting>
        <x14:conditionalFormatting xmlns:xm="http://schemas.microsoft.com/office/excel/2006/main">
          <x14:cfRule type="expression" priority="20" id="{00000000-000E-0000-0300-000014000000}">
            <xm:f>COUNTIF(Festivos!$A:$A,$M$5)&gt;0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M13:M22</xm:sqref>
        </x14:conditionalFormatting>
        <x14:conditionalFormatting xmlns:xm="http://schemas.microsoft.com/office/excel/2006/main">
          <x14:cfRule type="expression" priority="22" id="{00000000-000E-0000-0300-000016000000}">
            <xm:f>COUNTIF(Festivos!$A:$A,$N$5)&gt;0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N13:N22</xm:sqref>
        </x14:conditionalFormatting>
        <x14:conditionalFormatting xmlns:xm="http://schemas.microsoft.com/office/excel/2006/main">
          <x14:cfRule type="expression" priority="24" id="{00000000-000E-0000-0300-000018000000}">
            <xm:f>COUNTIF(Festivos!$A:$A,$O$5)&gt;0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O13:O22</xm:sqref>
        </x14:conditionalFormatting>
        <x14:conditionalFormatting xmlns:xm="http://schemas.microsoft.com/office/excel/2006/main">
          <x14:cfRule type="expression" priority="26" id="{00000000-000E-0000-0300-00001A000000}">
            <xm:f>COUNTIF(Festivos!$A:$A,$P$5)&gt;0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P13:P22</xm:sqref>
        </x14:conditionalFormatting>
        <x14:conditionalFormatting xmlns:xm="http://schemas.microsoft.com/office/excel/2006/main">
          <x14:cfRule type="expression" priority="28" id="{00000000-000E-0000-0300-00001C000000}">
            <xm:f>COUNTIF(Festivos!$A:$A,$Q$5)&gt;0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Q13:Q22</xm:sqref>
        </x14:conditionalFormatting>
        <x14:conditionalFormatting xmlns:xm="http://schemas.microsoft.com/office/excel/2006/main">
          <x14:cfRule type="expression" priority="30" id="{00000000-000E-0000-0300-00001E000000}">
            <xm:f>COUNTIF(Festivos!$A:$A,$R$5)&gt;0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R13:R22</xm:sqref>
        </x14:conditionalFormatting>
        <x14:conditionalFormatting xmlns:xm="http://schemas.microsoft.com/office/excel/2006/main">
          <x14:cfRule type="expression" priority="32" id="{00000000-000E-0000-0300-000020000000}">
            <xm:f>COUNTIF(Festivos!$A:$A,$S$5)&gt;0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S13:S22</xm:sqref>
        </x14:conditionalFormatting>
        <x14:conditionalFormatting xmlns:xm="http://schemas.microsoft.com/office/excel/2006/main">
          <x14:cfRule type="expression" priority="34" id="{00000000-000E-0000-0300-000022000000}">
            <xm:f>COUNTIF(Festivos!$A:$A,$T$5)&gt;0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T13:T22</xm:sqref>
        </x14:conditionalFormatting>
        <x14:conditionalFormatting xmlns:xm="http://schemas.microsoft.com/office/excel/2006/main">
          <x14:cfRule type="expression" priority="36" id="{00000000-000E-0000-0300-000024000000}">
            <xm:f>COUNTIF(Festivos!$A:$A,$U$5)&gt;0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U13:U22</xm:sqref>
        </x14:conditionalFormatting>
        <x14:conditionalFormatting xmlns:xm="http://schemas.microsoft.com/office/excel/2006/main">
          <x14:cfRule type="expression" priority="38" id="{00000000-000E-0000-0300-000026000000}">
            <xm:f>COUNTIF(Festivos!$A:$A,$V$5)&gt;0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V13:V22</xm:sqref>
        </x14:conditionalFormatting>
        <x14:conditionalFormatting xmlns:xm="http://schemas.microsoft.com/office/excel/2006/main">
          <x14:cfRule type="expression" priority="40" id="{00000000-000E-0000-0300-000028000000}">
            <xm:f>COUNTIF(Festivos!$A:$A,$W$5)&gt;0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W13:W22</xm:sqref>
        </x14:conditionalFormatting>
        <x14:conditionalFormatting xmlns:xm="http://schemas.microsoft.com/office/excel/2006/main">
          <x14:cfRule type="expression" priority="42" id="{00000000-000E-0000-0300-00002A000000}">
            <xm:f>COUNTIF(Festivos!$A:$A,$X$5)&gt;0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X13:X22</xm:sqref>
        </x14:conditionalFormatting>
        <x14:conditionalFormatting xmlns:xm="http://schemas.microsoft.com/office/excel/2006/main">
          <x14:cfRule type="expression" priority="44" id="{00000000-000E-0000-0300-00002C000000}">
            <xm:f>COUNTIF(Festivos!$A:$A,$Y$5)&gt;0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Y13:Y22</xm:sqref>
        </x14:conditionalFormatting>
        <x14:conditionalFormatting xmlns:xm="http://schemas.microsoft.com/office/excel/2006/main">
          <x14:cfRule type="expression" priority="46" id="{00000000-000E-0000-0300-00002E000000}">
            <xm:f>COUNTIF(Festivos!$A:$A,$Z$5)&gt;0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Z13:Z22</xm:sqref>
        </x14:conditionalFormatting>
        <x14:conditionalFormatting xmlns:xm="http://schemas.microsoft.com/office/excel/2006/main">
          <x14:cfRule type="expression" priority="48" id="{00000000-000E-0000-0300-000030000000}">
            <xm:f>COUNTIF(Festivos!$A:$A,$AA$5)&gt;0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AA13:AA22</xm:sqref>
        </x14:conditionalFormatting>
        <x14:conditionalFormatting xmlns:xm="http://schemas.microsoft.com/office/excel/2006/main">
          <x14:cfRule type="expression" priority="50" id="{00000000-000E-0000-0300-000032000000}">
            <xm:f>COUNTIF(Festivos!$A:$A,$AB$5)&gt;0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AB13:AB22</xm:sqref>
        </x14:conditionalFormatting>
        <x14:conditionalFormatting xmlns:xm="http://schemas.microsoft.com/office/excel/2006/main">
          <x14:cfRule type="expression" priority="52" id="{00000000-000E-0000-0300-000034000000}">
            <xm:f>COUNTIF(Festivos!$A:$A,$AC$5)&gt;0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AC13:AC22</xm:sqref>
        </x14:conditionalFormatting>
        <x14:conditionalFormatting xmlns:xm="http://schemas.microsoft.com/office/excel/2006/main">
          <x14:cfRule type="expression" priority="54" id="{00000000-000E-0000-0300-000036000000}">
            <xm:f>COUNTIF(Festivos!$A:$A,$AD$5)&gt;0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AD13:AD22</xm:sqref>
        </x14:conditionalFormatting>
        <x14:conditionalFormatting xmlns:xm="http://schemas.microsoft.com/office/excel/2006/main">
          <x14:cfRule type="expression" priority="56" id="{00000000-000E-0000-0300-000038000000}">
            <xm:f>COUNTIF(Festivos!$A:$A,$AE$5)&gt;0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AE13:AE22</xm:sqref>
        </x14:conditionalFormatting>
        <x14:conditionalFormatting xmlns:xm="http://schemas.microsoft.com/office/excel/2006/main">
          <x14:cfRule type="expression" priority="58" id="{00000000-000E-0000-0300-00003A000000}">
            <xm:f>COUNTIF(Festivos!$A:$A,$AF$5)&gt;0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AF13:AF22</xm:sqref>
        </x14:conditionalFormatting>
        <x14:conditionalFormatting xmlns:xm="http://schemas.microsoft.com/office/excel/2006/main">
          <x14:cfRule type="expression" priority="60" id="{00000000-000E-0000-0300-00003C000000}">
            <xm:f>COUNTIF(Festivos!$A:$A,$AG$5)&gt;0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AG13:AG22</xm:sqref>
        </x14:conditionalFormatting>
        <x14:conditionalFormatting xmlns:xm="http://schemas.microsoft.com/office/excel/2006/main">
          <x14:cfRule type="expression" priority="62" id="{00000000-000E-0000-0300-00003E000000}">
            <xm:f>COUNTIF(Festivos!$A:$A,$AH$5)&gt;0</xm:f>
            <x14:dxf>
              <fill>
                <patternFill patternType="solid">
                  <fgColor rgb="FFFFF2CC"/>
                  <bgColor rgb="FFFFF2CC"/>
                </patternFill>
              </fill>
            </x14:dxf>
          </x14:cfRule>
          <xm:sqref>AH13:AH22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300-000000000000}">
          <x14:formula1>
            <xm:f>Turnos!$A$2:$A$9</xm:f>
          </x14:formula1>
          <xm:sqref>D13:AH22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/>
  </sheetViews>
  <sheetFormatPr baseColWidth="10" defaultColWidth="9.140625" defaultRowHeight="15" x14ac:dyDescent="0.25"/>
  <cols>
    <col min="1" max="1" width="10" customWidth="1"/>
    <col min="2" max="2" width="28" customWidth="1"/>
    <col min="3" max="3" width="10" customWidth="1"/>
    <col min="4" max="4" width="14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t="s">
        <v>5</v>
      </c>
      <c r="C2">
        <v>8</v>
      </c>
      <c r="D2" t="s">
        <v>6</v>
      </c>
    </row>
    <row r="3" spans="1:4" x14ac:dyDescent="0.25">
      <c r="A3" t="s">
        <v>7</v>
      </c>
      <c r="B3" t="s">
        <v>8</v>
      </c>
      <c r="C3">
        <v>8</v>
      </c>
      <c r="D3" t="s">
        <v>9</v>
      </c>
    </row>
    <row r="4" spans="1:4" x14ac:dyDescent="0.25">
      <c r="A4" t="s">
        <v>10</v>
      </c>
      <c r="B4" t="s">
        <v>11</v>
      </c>
      <c r="C4">
        <v>8</v>
      </c>
      <c r="D4" t="s">
        <v>12</v>
      </c>
    </row>
    <row r="5" spans="1:4" x14ac:dyDescent="0.25">
      <c r="A5" t="s">
        <v>13</v>
      </c>
      <c r="B5" t="s">
        <v>14</v>
      </c>
      <c r="C5">
        <v>8</v>
      </c>
      <c r="D5" t="s">
        <v>15</v>
      </c>
    </row>
    <row r="6" spans="1:4" x14ac:dyDescent="0.25">
      <c r="A6" t="s">
        <v>16</v>
      </c>
      <c r="B6" t="s">
        <v>17</v>
      </c>
      <c r="C6">
        <v>6</v>
      </c>
      <c r="D6" t="s">
        <v>18</v>
      </c>
    </row>
    <row r="7" spans="1:4" x14ac:dyDescent="0.25">
      <c r="A7" t="s">
        <v>19</v>
      </c>
      <c r="B7" t="s">
        <v>20</v>
      </c>
      <c r="C7">
        <v>0</v>
      </c>
      <c r="D7" t="s">
        <v>21</v>
      </c>
    </row>
    <row r="8" spans="1:4" x14ac:dyDescent="0.25">
      <c r="A8" t="s">
        <v>22</v>
      </c>
      <c r="B8" t="s">
        <v>23</v>
      </c>
      <c r="C8">
        <v>0</v>
      </c>
      <c r="D8" t="s">
        <v>24</v>
      </c>
    </row>
    <row r="9" spans="1:4" x14ac:dyDescent="0.25">
      <c r="A9" t="s">
        <v>25</v>
      </c>
      <c r="B9" t="s">
        <v>26</v>
      </c>
      <c r="C9">
        <v>0</v>
      </c>
      <c r="D9" t="s">
        <v>27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/>
  </sheetViews>
  <sheetFormatPr baseColWidth="10" defaultColWidth="9.140625" defaultRowHeight="15" x14ac:dyDescent="0.25"/>
  <cols>
    <col min="1" max="2" width="22" customWidth="1"/>
  </cols>
  <sheetData>
    <row r="1" spans="1:2" x14ac:dyDescent="0.25">
      <c r="A1" s="1" t="s">
        <v>28</v>
      </c>
      <c r="B1" s="1" t="s">
        <v>29</v>
      </c>
    </row>
    <row r="2" spans="1:2" x14ac:dyDescent="0.25">
      <c r="A2" t="s">
        <v>30</v>
      </c>
      <c r="B2" t="s">
        <v>31</v>
      </c>
    </row>
    <row r="3" spans="1:2" x14ac:dyDescent="0.25">
      <c r="A3" t="s">
        <v>30</v>
      </c>
      <c r="B3" t="s">
        <v>32</v>
      </c>
    </row>
    <row r="4" spans="1:2" x14ac:dyDescent="0.25">
      <c r="A4" t="s">
        <v>33</v>
      </c>
      <c r="B4" t="s">
        <v>34</v>
      </c>
    </row>
    <row r="5" spans="1:2" x14ac:dyDescent="0.25">
      <c r="A5" t="s">
        <v>33</v>
      </c>
      <c r="B5" t="s">
        <v>35</v>
      </c>
    </row>
    <row r="6" spans="1:2" x14ac:dyDescent="0.25">
      <c r="A6" t="s">
        <v>36</v>
      </c>
      <c r="B6" t="s">
        <v>37</v>
      </c>
    </row>
    <row r="7" spans="1:2" x14ac:dyDescent="0.25">
      <c r="A7" t="s">
        <v>36</v>
      </c>
      <c r="B7" t="s">
        <v>38</v>
      </c>
    </row>
    <row r="8" spans="1:2" x14ac:dyDescent="0.25">
      <c r="A8" t="s">
        <v>39</v>
      </c>
      <c r="B8" t="s">
        <v>40</v>
      </c>
    </row>
    <row r="9" spans="1:2" x14ac:dyDescent="0.25">
      <c r="A9" t="s">
        <v>39</v>
      </c>
      <c r="B9" t="s">
        <v>41</v>
      </c>
    </row>
    <row r="10" spans="1:2" x14ac:dyDescent="0.25">
      <c r="A10" t="s">
        <v>42</v>
      </c>
      <c r="B10" t="s">
        <v>43</v>
      </c>
    </row>
    <row r="11" spans="1:2" x14ac:dyDescent="0.25">
      <c r="A11" t="s">
        <v>42</v>
      </c>
      <c r="B11" t="s">
        <v>44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ColWidth="9.140625" defaultRowHeight="15" x14ac:dyDescent="0.25"/>
  <cols>
    <col min="1" max="1" width="18" customWidth="1"/>
    <col min="2" max="2" width="28" customWidth="1"/>
  </cols>
  <sheetData>
    <row r="1" spans="1:2" x14ac:dyDescent="0.25">
      <c r="A1" s="1" t="s">
        <v>45</v>
      </c>
      <c r="B1" s="1" t="s">
        <v>46</v>
      </c>
    </row>
    <row r="2" spans="1:2" x14ac:dyDescent="0.25">
      <c r="A2" t="s">
        <v>47</v>
      </c>
      <c r="B2" t="s">
        <v>48</v>
      </c>
    </row>
    <row r="3" spans="1:2" x14ac:dyDescent="0.25">
      <c r="A3" t="s">
        <v>49</v>
      </c>
      <c r="B3" t="s">
        <v>48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cols>
    <col min="1" max="1" width="120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Cuadrante</vt:lpstr>
      <vt:lpstr>Turnos</vt:lpstr>
      <vt:lpstr>Empleados</vt:lpstr>
      <vt:lpstr>Festivos</vt:lpstr>
      <vt:lpstr>Instrucciones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2025-09-16T07:41:21Z</dcterms:created>
  <dcterms:modified xsi:type="dcterms:W3CDTF">2025-09-16T08:49:13Z</dcterms:modified>
</cp:coreProperties>
</file>