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 de tesoreria plantilla\"/>
    </mc:Choice>
  </mc:AlternateContent>
  <xr:revisionPtr revIDLastSave="0" documentId="13_ncr:1_{E325617A-D677-4BF8-AE47-EDFA7144A2B2}" xr6:coauthVersionLast="47" xr6:coauthVersionMax="47" xr10:uidLastSave="{00000000-0000-0000-0000-000000000000}"/>
  <bookViews>
    <workbookView xWindow="780" yWindow="780" windowWidth="22110" windowHeight="14220" xr2:uid="{00000000-000D-0000-FFFF-FFFF00000000}"/>
  </bookViews>
  <sheets>
    <sheet name="Flujo de caja" sheetId="1" r:id="rId1"/>
    <sheet name="Resum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7" i="2"/>
  <c r="L7" i="2"/>
  <c r="K7" i="2"/>
  <c r="J7" i="2"/>
  <c r="I7" i="2"/>
  <c r="H41" i="1"/>
  <c r="G41" i="1"/>
  <c r="M39" i="1"/>
  <c r="L39" i="1"/>
  <c r="K39" i="1"/>
  <c r="J39" i="1"/>
  <c r="I39" i="1"/>
  <c r="H39" i="1"/>
  <c r="G39" i="1"/>
  <c r="F39" i="1"/>
  <c r="E39" i="1"/>
  <c r="D39" i="1"/>
  <c r="C39" i="1"/>
  <c r="B39" i="1"/>
  <c r="N39" i="1" s="1"/>
  <c r="N38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N33" i="1"/>
  <c r="M30" i="1"/>
  <c r="M41" i="1" s="1"/>
  <c r="L30" i="1"/>
  <c r="L41" i="1" s="1"/>
  <c r="K30" i="1"/>
  <c r="K41" i="1" s="1"/>
  <c r="J30" i="1"/>
  <c r="J41" i="1" s="1"/>
  <c r="I30" i="1"/>
  <c r="I41" i="1" s="1"/>
  <c r="H30" i="1"/>
  <c r="G30" i="1"/>
  <c r="F30" i="1"/>
  <c r="E30" i="1"/>
  <c r="D30" i="1"/>
  <c r="C30" i="1"/>
  <c r="B30" i="1"/>
  <c r="N29" i="1"/>
  <c r="N28" i="1"/>
  <c r="M25" i="1"/>
  <c r="L25" i="1"/>
  <c r="K25" i="1"/>
  <c r="J25" i="1"/>
  <c r="I25" i="1"/>
  <c r="H25" i="1"/>
  <c r="G25" i="1"/>
  <c r="F25" i="1"/>
  <c r="F41" i="1" s="1"/>
  <c r="E25" i="1"/>
  <c r="E41" i="1" s="1"/>
  <c r="D25" i="1"/>
  <c r="D41" i="1" s="1"/>
  <c r="M23" i="1"/>
  <c r="M8" i="2" s="1"/>
  <c r="L23" i="1"/>
  <c r="L8" i="2" s="1"/>
  <c r="K23" i="1"/>
  <c r="K8" i="2" s="1"/>
  <c r="J23" i="1"/>
  <c r="J8" i="2" s="1"/>
  <c r="I23" i="1"/>
  <c r="I8" i="2" s="1"/>
  <c r="H23" i="1"/>
  <c r="H8" i="2" s="1"/>
  <c r="G23" i="1"/>
  <c r="G8" i="2" s="1"/>
  <c r="F23" i="1"/>
  <c r="F8" i="2" s="1"/>
  <c r="E23" i="1"/>
  <c r="E8" i="2" s="1"/>
  <c r="D23" i="1"/>
  <c r="D8" i="2" s="1"/>
  <c r="C23" i="1"/>
  <c r="C8" i="2" s="1"/>
  <c r="B23" i="1"/>
  <c r="N23" i="1" s="1"/>
  <c r="N22" i="1"/>
  <c r="N21" i="1"/>
  <c r="N20" i="1"/>
  <c r="N19" i="1"/>
  <c r="N18" i="1"/>
  <c r="N17" i="1"/>
  <c r="N16" i="1"/>
  <c r="N15" i="1"/>
  <c r="N14" i="1"/>
  <c r="M11" i="1"/>
  <c r="L11" i="1"/>
  <c r="K11" i="1"/>
  <c r="J11" i="1"/>
  <c r="I11" i="1"/>
  <c r="H11" i="1"/>
  <c r="H7" i="2" s="1"/>
  <c r="G11" i="1"/>
  <c r="G7" i="2" s="1"/>
  <c r="F11" i="1"/>
  <c r="F7" i="2" s="1"/>
  <c r="E11" i="1"/>
  <c r="E7" i="2" s="1"/>
  <c r="D11" i="1"/>
  <c r="D7" i="2" s="1"/>
  <c r="C11" i="1"/>
  <c r="C7" i="2" s="1"/>
  <c r="B11" i="1"/>
  <c r="B25" i="1" s="1"/>
  <c r="N10" i="1"/>
  <c r="N9" i="1"/>
  <c r="N8" i="1"/>
  <c r="N7" i="1"/>
  <c r="B41" i="1" l="1"/>
  <c r="N30" i="1"/>
  <c r="B8" i="2"/>
  <c r="B7" i="2"/>
  <c r="N11" i="1"/>
  <c r="C25" i="1"/>
  <c r="C41" i="1" s="1"/>
  <c r="N25" i="1" l="1"/>
  <c r="N41" i="1"/>
  <c r="B42" i="1"/>
  <c r="C5" i="1" l="1"/>
  <c r="B4" i="2"/>
  <c r="C42" i="1" l="1"/>
  <c r="C4" i="2" l="1"/>
  <c r="D5" i="1"/>
  <c r="D42" i="1" l="1"/>
  <c r="D4" i="2" l="1"/>
  <c r="E5" i="1"/>
  <c r="E42" i="1" l="1"/>
  <c r="E4" i="2" l="1"/>
  <c r="F5" i="1"/>
  <c r="F42" i="1" l="1"/>
  <c r="G5" i="1" l="1"/>
  <c r="F4" i="2"/>
  <c r="G42" i="1" l="1"/>
  <c r="G4" i="2" l="1"/>
  <c r="H5" i="1"/>
  <c r="H42" i="1" s="1"/>
  <c r="I5" i="1" l="1"/>
  <c r="I42" i="1" s="1"/>
  <c r="H4" i="2"/>
  <c r="I4" i="2" l="1"/>
  <c r="J5" i="1"/>
  <c r="J42" i="1" s="1"/>
  <c r="J4" i="2" l="1"/>
  <c r="K5" i="1"/>
  <c r="K42" i="1" s="1"/>
  <c r="L5" i="1" l="1"/>
  <c r="L42" i="1" s="1"/>
  <c r="K4" i="2"/>
  <c r="L4" i="2" l="1"/>
  <c r="M5" i="1"/>
  <c r="M42" i="1" l="1"/>
  <c r="M4" i="2" l="1"/>
  <c r="N42" i="1"/>
</calcChain>
</file>

<file path=xl/sharedStrings.xml><?xml version="1.0" encoding="utf-8"?>
<sst xmlns="http://schemas.openxmlformats.org/spreadsheetml/2006/main" count="63" uniqueCount="49">
  <si>
    <t>FLUJO DE CAJA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</si>
  <si>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</si>
  <si>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</si>
  <si>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</si>
  <si>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</si>
  <si>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</si>
  <si>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</si>
  <si>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</si>
  <si>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</si>
  <si>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</si>
  <si>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</si>
  <si>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</si>
  <si>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</si>
  <si>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</si>
  <si>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Saldo inicial</t>
  </si>
  <si>
    <t>Ingresos</t>
  </si>
  <si>
    <t>Ventas en efectivo</t>
  </si>
  <si>
    <t>Cobros de ventas a crédito</t>
  </si>
  <si>
    <t>Cobros por venta de activos fijos</t>
  </si>
  <si>
    <t>Otros cobros operativos</t>
  </si>
  <si>
    <t>Total ingresos</t>
  </si>
  <si>
    <t>Gastos</t>
  </si>
  <si>
    <t>Compra de mercancía</t>
  </si>
  <si>
    <t>Pago de nóminas</t>
  </si>
  <si>
    <t>Pago a proveedores</t>
  </si>
  <si>
    <t>Pago de servicios públicos</t>
  </si>
  <si>
    <t>Pago de Seguridad Social</t>
  </si>
  <si>
    <t>Pago de impuestos</t>
  </si>
  <si>
    <t>Pago publicidad</t>
  </si>
  <si>
    <t>Pago alquiler</t>
  </si>
  <si>
    <t>Pago mantenimiento</t>
  </si>
  <si>
    <t>Total gastos</t>
  </si>
  <si>
    <t>Flujo de caja económico</t>
  </si>
  <si>
    <t>Financiamiento recibido</t>
  </si>
  <si>
    <t>Préstamos recibidos</t>
  </si>
  <si>
    <t>Aportes de socios</t>
  </si>
  <si>
    <t>Total financiamiento recibido</t>
  </si>
  <si>
    <t>Financiamiento pagado</t>
  </si>
  <si>
    <t>Intereses de deudas</t>
  </si>
  <si>
    <t>Amortización de capital</t>
  </si>
  <si>
    <t>Total financiamiento pagado</t>
  </si>
  <si>
    <t>Inversiones (CapEx)</t>
  </si>
  <si>
    <t>Compra de activos fijos</t>
  </si>
  <si>
    <t>Total inversiones</t>
  </si>
  <si>
    <t>Flujo neto del período</t>
  </si>
  <si>
    <t>Saldo final del mes</t>
  </si>
  <si>
    <t>Resumen anual</t>
  </si>
  <si>
    <t>Saldo final</t>
  </si>
  <si>
    <t>Ingresos vs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</si>
</sst>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EUR ]#,##0.00_-"/>
  </numFmts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3"/>
      </patternFill>
    </fill>
    <fill>
      <patternFill patternType="solid">
        <fgColor rgb="FFE2F0D9"/>
      </patternFill>
    </fill>
    <fill>
      <patternFill patternType="solid">
        <fgColor rgb="FFEAF3E2"/>
      </patternFill>
    </fill>
    <fill>
      <patternFill patternType="solid">
        <fgColor rgb="FF18233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6E6E6E"/>
      </left>
      <right style="thin">
        <color rgb="FF6E6E6E"/>
      </right>
      <top style="thin">
        <color rgb="FF6E6E6E"/>
      </top>
      <bottom style="thin">
        <color rgb="FF6E6E6E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left"/>
    </xf>
    <xf numFmtId="164" fontId="3" fillId="3" borderId="1" xfId="0" applyNumberFormat="1" applyFont="1" applyFill="1" applyBorder="1"/>
    <xf numFmtId="164" fontId="3" fillId="2" borderId="1" xfId="0" applyNumberFormat="1" applyFont="1" applyFill="1" applyBorder="1"/>
    <xf numFmtId="0" fontId="3" fillId="3" borderId="1" xfId="0" applyFont="1" applyFill="1" applyBorder="1"/>
    <xf numFmtId="0" fontId="0" fillId="3" borderId="1" xfId="0" applyFill="1" applyBorder="1"/>
    <xf numFmtId="164" fontId="0" fillId="4" borderId="1" xfId="0" applyNumberFormat="1" applyFill="1" applyBorder="1"/>
    <xf numFmtId="0" fontId="3" fillId="0" borderId="1" xfId="0" applyFont="1" applyBorder="1"/>
    <xf numFmtId="0" fontId="1" fillId="5" borderId="0" xfId="0" applyFont="1" applyFill="1" applyAlignment="1">
      <alignment horizontal="center" vertical="center"/>
    </xf>
    <xf numFmtId="0" fontId="0" fillId="5" borderId="0" xfId="0" applyFill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4" fillId="5" borderId="0" xfId="0" applyFont="1" applyFill="1"/>
    <xf numFmtId="0" fontId="0" fillId="6" borderId="0" xfId="0" applyFill="1"/>
    <xf numFmtId="0" fontId="4" fillId="6" borderId="0" xfId="0" applyFont="1" applyFill="1"/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82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Ingresos vs Gastos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Enero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Resumen!$B$4</c:f>
              <c:numCache>
                <c:formatCode>General</c:formatCode>
                <c:ptCount val="1"/>
                <c:pt idx="0">
                  <c:v>38074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1-4A4A-B9EF-6CC0D7C5FEDD}"/>
            </c:ext>
          </c:extLst>
        </c:ser>
        <c:ser>
          <c:idx val="1"/>
          <c:order val="1"/>
          <c:tx>
            <c:v>Febrero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Resumen!$C$4</c:f>
              <c:numCache>
                <c:formatCode>General</c:formatCode>
                <c:ptCount val="1"/>
                <c:pt idx="0">
                  <c:v>36811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1-4A4A-B9EF-6CC0D7C5FEDD}"/>
            </c:ext>
          </c:extLst>
        </c:ser>
        <c:ser>
          <c:idx val="2"/>
          <c:order val="2"/>
          <c:tx>
            <c:v>Marzo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Resumen!$D$4</c:f>
              <c:numCache>
                <c:formatCode>General</c:formatCode>
                <c:ptCount val="1"/>
                <c:pt idx="0">
                  <c:v>37608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31-4A4A-B9EF-6CC0D7C5FEDD}"/>
            </c:ext>
          </c:extLst>
        </c:ser>
        <c:ser>
          <c:idx val="3"/>
          <c:order val="3"/>
          <c:tx>
            <c:v>Abril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Resumen!$E$4</c:f>
              <c:numCache>
                <c:formatCode>General</c:formatCode>
                <c:ptCount val="1"/>
                <c:pt idx="0">
                  <c:v>28182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31-4A4A-B9EF-6CC0D7C5FEDD}"/>
            </c:ext>
          </c:extLst>
        </c:ser>
        <c:ser>
          <c:idx val="4"/>
          <c:order val="4"/>
          <c:tx>
            <c:v>Mayo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Resumen!$F$4</c:f>
              <c:numCache>
                <c:formatCode>General</c:formatCode>
                <c:ptCount val="1"/>
                <c:pt idx="0">
                  <c:v>26206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31-4A4A-B9EF-6CC0D7C5FEDD}"/>
            </c:ext>
          </c:extLst>
        </c:ser>
        <c:ser>
          <c:idx val="5"/>
          <c:order val="5"/>
          <c:tx>
            <c:v>Junio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Resumen!$G$4</c:f>
              <c:numCache>
                <c:formatCode>General</c:formatCode>
                <c:ptCount val="1"/>
                <c:pt idx="0">
                  <c:v>26500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31-4A4A-B9EF-6CC0D7C5FEDD}"/>
            </c:ext>
          </c:extLst>
        </c:ser>
        <c:ser>
          <c:idx val="6"/>
          <c:order val="6"/>
          <c:tx>
            <c:v>Julio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Resumen!$H$4</c:f>
              <c:numCache>
                <c:formatCode>General</c:formatCode>
                <c:ptCount val="1"/>
                <c:pt idx="0">
                  <c:v>24204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31-4A4A-B9EF-6CC0D7C5FEDD}"/>
            </c:ext>
          </c:extLst>
        </c:ser>
        <c:ser>
          <c:idx val="7"/>
          <c:order val="7"/>
          <c:tx>
            <c:v>Agosto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Resumen!$I$4</c:f>
              <c:numCache>
                <c:formatCode>General</c:formatCode>
                <c:ptCount val="1"/>
                <c:pt idx="0">
                  <c:v>20029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31-4A4A-B9EF-6CC0D7C5FEDD}"/>
            </c:ext>
          </c:extLst>
        </c:ser>
        <c:ser>
          <c:idx val="8"/>
          <c:order val="8"/>
          <c:tx>
            <c:v>Septiembre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Resumen!$J$4</c:f>
              <c:numCache>
                <c:formatCode>General</c:formatCode>
                <c:ptCount val="1"/>
                <c:pt idx="0">
                  <c:v>19722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31-4A4A-B9EF-6CC0D7C5FEDD}"/>
            </c:ext>
          </c:extLst>
        </c:ser>
        <c:ser>
          <c:idx val="9"/>
          <c:order val="9"/>
          <c:tx>
            <c:v>Octubre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Resumen!$K$4</c:f>
              <c:numCache>
                <c:formatCode>General</c:formatCode>
                <c:ptCount val="1"/>
                <c:pt idx="0">
                  <c:v>17817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31-4A4A-B9EF-6CC0D7C5FEDD}"/>
            </c:ext>
          </c:extLst>
        </c:ser>
        <c:ser>
          <c:idx val="10"/>
          <c:order val="10"/>
          <c:tx>
            <c:v>Noviembre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Resumen!$L$4</c:f>
              <c:numCache>
                <c:formatCode>General</c:formatCode>
                <c:ptCount val="1"/>
                <c:pt idx="0">
                  <c:v>14050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31-4A4A-B9EF-6CC0D7C5FEDD}"/>
            </c:ext>
          </c:extLst>
        </c:ser>
        <c:ser>
          <c:idx val="11"/>
          <c:order val="11"/>
          <c:tx>
            <c:v>Diciembre</c:v>
          </c:tx>
          <c:spPr>
            <a:ln>
              <a:prstDash val="solid"/>
            </a:ln>
          </c:spPr>
          <c:invertIfNegative val="0"/>
          <c:cat>
            <c:strRef>
              <c:f>Resumen!$B$3:$M$3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Resumen!$M$4</c:f>
              <c:numCache>
                <c:formatCode>General</c:formatCode>
                <c:ptCount val="1"/>
                <c:pt idx="0">
                  <c:v>10829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31-4A4A-B9EF-6CC0D7C5F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152400</xdr:rowOff>
    </xdr:from>
    <xdr:ext cx="9715500" cy="33718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zoomScale="80" zoomScaleNormal="80" workbookViewId="0">
      <pane xSplit="1" ySplit="5" topLeftCell="B6" activePane="bottomRight" state="frozen"/>
      <selection pane="topRight"/>
      <selection pane="bottomLeft"/>
      <selection pane="bottomRight" activeCell="Q32" sqref="Q32"/>
    </sheetView>
  </sheetViews>
  <sheetFormatPr baseColWidth="10" defaultColWidth="9.140625" defaultRowHeight="15" x14ac:dyDescent="0.25"/>
  <cols>
    <col min="1" max="1" width="33.140625" bestFit="1" customWidth="1"/>
    <col min="2" max="13" width="14.85546875" bestFit="1" customWidth="1"/>
    <col min="14" max="14" width="15.85546875" bestFit="1" customWidth="1"/>
  </cols>
  <sheetData>
    <row r="1" spans="1:14" ht="2.25" customHeight="1" x14ac:dyDescent="0.25"/>
    <row r="2" spans="1:14" ht="21" x14ac:dyDescent="0.2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.5" customHeight="1" x14ac:dyDescent="0.25"/>
    <row r="4" spans="1:14" x14ac:dyDescent="0.25">
      <c r="A4" s="10"/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</row>
    <row r="5" spans="1:14" x14ac:dyDescent="0.25">
      <c r="A5" s="1" t="s">
        <v>14</v>
      </c>
      <c r="B5" s="2">
        <v>20000</v>
      </c>
      <c r="C5" s="2">
        <f t="shared" ref="C5:M5" si="0">B42</f>
        <v>38074</v>
      </c>
      <c r="D5" s="2">
        <f t="shared" si="0"/>
        <v>36811</v>
      </c>
      <c r="E5" s="2">
        <f t="shared" si="0"/>
        <v>37608</v>
      </c>
      <c r="F5" s="2">
        <f t="shared" si="0"/>
        <v>28182</v>
      </c>
      <c r="G5" s="2">
        <f t="shared" si="0"/>
        <v>26206</v>
      </c>
      <c r="H5" s="2">
        <f t="shared" si="0"/>
        <v>26500</v>
      </c>
      <c r="I5" s="2">
        <f t="shared" si="0"/>
        <v>24204</v>
      </c>
      <c r="J5" s="2">
        <f t="shared" si="0"/>
        <v>20029</v>
      </c>
      <c r="K5" s="2">
        <f t="shared" si="0"/>
        <v>19722</v>
      </c>
      <c r="L5" s="2">
        <f t="shared" si="0"/>
        <v>17817</v>
      </c>
      <c r="M5" s="2">
        <f t="shared" si="0"/>
        <v>14050</v>
      </c>
      <c r="N5" s="3">
        <f>SUM(B5:M5)</f>
        <v>309203</v>
      </c>
    </row>
    <row r="6" spans="1:14" x14ac:dyDescent="0.25">
      <c r="A6" s="4" t="s">
        <v>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16</v>
      </c>
      <c r="B7" s="6">
        <v>7500</v>
      </c>
      <c r="C7" s="6">
        <v>3600</v>
      </c>
      <c r="D7" s="6">
        <v>6400</v>
      </c>
      <c r="E7" s="6">
        <v>6500</v>
      </c>
      <c r="F7" s="6">
        <v>7200</v>
      </c>
      <c r="G7" s="6">
        <v>7400</v>
      </c>
      <c r="H7" s="6">
        <v>6890</v>
      </c>
      <c r="I7" s="6">
        <v>6391</v>
      </c>
      <c r="J7" s="6">
        <v>5739</v>
      </c>
      <c r="K7" s="6">
        <v>4621</v>
      </c>
      <c r="L7" s="6">
        <v>2889</v>
      </c>
      <c r="M7" s="6">
        <v>7821</v>
      </c>
      <c r="N7" s="3">
        <f>SUM(B7:M7)</f>
        <v>72951</v>
      </c>
    </row>
    <row r="8" spans="1:14" x14ac:dyDescent="0.25">
      <c r="A8" s="1" t="s">
        <v>17</v>
      </c>
      <c r="B8" s="6">
        <v>2000</v>
      </c>
      <c r="C8" s="6">
        <v>549</v>
      </c>
      <c r="D8" s="6">
        <v>400</v>
      </c>
      <c r="E8" s="6">
        <v>0</v>
      </c>
      <c r="F8" s="6">
        <v>0</v>
      </c>
      <c r="G8" s="6">
        <v>700</v>
      </c>
      <c r="H8" s="6">
        <v>0</v>
      </c>
      <c r="I8" s="6">
        <v>0</v>
      </c>
      <c r="J8" s="6">
        <v>0</v>
      </c>
      <c r="K8" s="6">
        <v>100</v>
      </c>
      <c r="L8" s="6">
        <v>0</v>
      </c>
      <c r="M8" s="6">
        <v>0</v>
      </c>
      <c r="N8" s="3">
        <f>SUM(B8:M8)</f>
        <v>3749</v>
      </c>
    </row>
    <row r="9" spans="1:14" x14ac:dyDescent="0.25">
      <c r="A9" s="1" t="s">
        <v>18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3">
        <f>SUM(B9:M9)</f>
        <v>0</v>
      </c>
    </row>
    <row r="10" spans="1:14" x14ac:dyDescent="0.25">
      <c r="A10" s="1" t="s">
        <v>19</v>
      </c>
      <c r="B10" s="6">
        <v>0</v>
      </c>
      <c r="C10" s="6">
        <v>268</v>
      </c>
      <c r="D10" s="6">
        <v>23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3">
        <f>SUM(B10:M10)</f>
        <v>291</v>
      </c>
    </row>
    <row r="11" spans="1:14" x14ac:dyDescent="0.25">
      <c r="A11" s="7" t="s">
        <v>20</v>
      </c>
      <c r="B11" s="3">
        <f t="shared" ref="B11:M11" si="1">SUM(B7:B10)</f>
        <v>9500</v>
      </c>
      <c r="C11" s="3">
        <f t="shared" si="1"/>
        <v>4417</v>
      </c>
      <c r="D11" s="3">
        <f t="shared" si="1"/>
        <v>6823</v>
      </c>
      <c r="E11" s="3">
        <f t="shared" si="1"/>
        <v>6500</v>
      </c>
      <c r="F11" s="3">
        <f t="shared" si="1"/>
        <v>7200</v>
      </c>
      <c r="G11" s="3">
        <f t="shared" si="1"/>
        <v>8100</v>
      </c>
      <c r="H11" s="3">
        <f t="shared" si="1"/>
        <v>6890</v>
      </c>
      <c r="I11" s="3">
        <f t="shared" si="1"/>
        <v>6391</v>
      </c>
      <c r="J11" s="3">
        <f t="shared" si="1"/>
        <v>5739</v>
      </c>
      <c r="K11" s="3">
        <f t="shared" si="1"/>
        <v>4721</v>
      </c>
      <c r="L11" s="3">
        <f t="shared" si="1"/>
        <v>2889</v>
      </c>
      <c r="M11" s="3">
        <f t="shared" si="1"/>
        <v>7821</v>
      </c>
      <c r="N11" s="3">
        <f>SUM(B11:M11)</f>
        <v>76991</v>
      </c>
    </row>
    <row r="13" spans="1:14" x14ac:dyDescent="0.25">
      <c r="A13" s="4" t="s">
        <v>21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1" t="s">
        <v>22</v>
      </c>
      <c r="B14" s="6">
        <v>2100</v>
      </c>
      <c r="C14" s="6">
        <v>1500</v>
      </c>
      <c r="D14" s="6">
        <v>100</v>
      </c>
      <c r="E14" s="6">
        <v>3200</v>
      </c>
      <c r="F14" s="6">
        <v>2200</v>
      </c>
      <c r="G14" s="6">
        <v>1500</v>
      </c>
      <c r="H14" s="6">
        <v>2400</v>
      </c>
      <c r="I14" s="6">
        <v>3200</v>
      </c>
      <c r="J14" s="6">
        <v>400</v>
      </c>
      <c r="K14" s="6">
        <v>1000</v>
      </c>
      <c r="L14" s="6">
        <v>0</v>
      </c>
      <c r="M14" s="6">
        <v>1000</v>
      </c>
      <c r="N14" s="3">
        <f t="shared" ref="N14:N23" si="2">SUM(B14:M14)</f>
        <v>18600</v>
      </c>
    </row>
    <row r="15" spans="1:14" x14ac:dyDescent="0.25">
      <c r="A15" s="1" t="s">
        <v>23</v>
      </c>
      <c r="B15" s="6">
        <v>3500</v>
      </c>
      <c r="C15" s="6">
        <v>3500</v>
      </c>
      <c r="D15" s="6">
        <v>3500</v>
      </c>
      <c r="E15" s="6">
        <v>3500</v>
      </c>
      <c r="F15" s="6">
        <v>3500</v>
      </c>
      <c r="G15" s="6">
        <v>3500</v>
      </c>
      <c r="H15" s="6">
        <v>3500</v>
      </c>
      <c r="I15" s="6">
        <v>3500</v>
      </c>
      <c r="J15" s="6">
        <v>3500</v>
      </c>
      <c r="K15" s="6">
        <v>3500</v>
      </c>
      <c r="L15" s="6">
        <v>3500</v>
      </c>
      <c r="M15" s="6">
        <v>3500</v>
      </c>
      <c r="N15" s="3">
        <f t="shared" si="2"/>
        <v>42000</v>
      </c>
    </row>
    <row r="16" spans="1:14" x14ac:dyDescent="0.25">
      <c r="A16" s="1" t="s">
        <v>24</v>
      </c>
      <c r="B16" s="6">
        <v>0</v>
      </c>
      <c r="C16" s="6">
        <v>380</v>
      </c>
      <c r="D16" s="6">
        <v>0</v>
      </c>
      <c r="E16" s="6">
        <v>380</v>
      </c>
      <c r="F16" s="6">
        <v>900</v>
      </c>
      <c r="G16" s="6">
        <v>300</v>
      </c>
      <c r="H16" s="6">
        <v>300</v>
      </c>
      <c r="I16" s="6">
        <v>450</v>
      </c>
      <c r="J16" s="6">
        <v>0</v>
      </c>
      <c r="K16" s="6">
        <v>0</v>
      </c>
      <c r="L16" s="6">
        <v>0</v>
      </c>
      <c r="M16" s="6">
        <v>1000</v>
      </c>
      <c r="N16" s="3">
        <f t="shared" si="2"/>
        <v>3710</v>
      </c>
    </row>
    <row r="17" spans="1:14" x14ac:dyDescent="0.25">
      <c r="A17" s="1" t="s">
        <v>25</v>
      </c>
      <c r="B17" s="6">
        <v>0</v>
      </c>
      <c r="C17" s="6">
        <v>300</v>
      </c>
      <c r="D17" s="6">
        <v>0</v>
      </c>
      <c r="E17" s="6">
        <v>300</v>
      </c>
      <c r="F17" s="6">
        <v>350</v>
      </c>
      <c r="G17" s="6">
        <v>300</v>
      </c>
      <c r="H17" s="6">
        <v>300</v>
      </c>
      <c r="I17" s="6">
        <v>450</v>
      </c>
      <c r="J17" s="6">
        <v>0</v>
      </c>
      <c r="K17" s="6">
        <v>0</v>
      </c>
      <c r="L17" s="6">
        <v>0</v>
      </c>
      <c r="M17" s="6">
        <v>1000</v>
      </c>
      <c r="N17" s="3">
        <f t="shared" si="2"/>
        <v>3000</v>
      </c>
    </row>
    <row r="18" spans="1:14" x14ac:dyDescent="0.25">
      <c r="A18" s="1" t="s">
        <v>26</v>
      </c>
      <c r="B18" s="6">
        <v>826</v>
      </c>
      <c r="C18" s="6">
        <v>0</v>
      </c>
      <c r="D18" s="6">
        <v>826</v>
      </c>
      <c r="E18" s="6">
        <v>826</v>
      </c>
      <c r="F18" s="6">
        <v>826</v>
      </c>
      <c r="G18" s="6">
        <v>826</v>
      </c>
      <c r="H18" s="6">
        <v>826</v>
      </c>
      <c r="I18" s="6">
        <v>826</v>
      </c>
      <c r="J18" s="6">
        <v>826</v>
      </c>
      <c r="K18" s="6">
        <v>826</v>
      </c>
      <c r="L18" s="6">
        <v>826</v>
      </c>
      <c r="M18" s="6">
        <v>826</v>
      </c>
      <c r="N18" s="3">
        <f t="shared" si="2"/>
        <v>9086</v>
      </c>
    </row>
    <row r="19" spans="1:14" x14ac:dyDescent="0.25">
      <c r="A19" s="1" t="s">
        <v>27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2456</v>
      </c>
      <c r="N19" s="3">
        <f t="shared" si="2"/>
        <v>2456</v>
      </c>
    </row>
    <row r="20" spans="1:14" x14ac:dyDescent="0.25">
      <c r="A20" s="1" t="s">
        <v>28</v>
      </c>
      <c r="B20" s="6">
        <v>0</v>
      </c>
      <c r="C20" s="6">
        <v>0</v>
      </c>
      <c r="D20" s="6">
        <v>150</v>
      </c>
      <c r="E20" s="6">
        <v>300</v>
      </c>
      <c r="F20" s="6">
        <v>0</v>
      </c>
      <c r="G20" s="6">
        <v>0</v>
      </c>
      <c r="H20" s="6">
        <v>500</v>
      </c>
      <c r="I20" s="6">
        <v>800</v>
      </c>
      <c r="J20" s="6">
        <v>0</v>
      </c>
      <c r="K20" s="6">
        <v>0</v>
      </c>
      <c r="L20" s="6">
        <v>1050</v>
      </c>
      <c r="M20" s="6">
        <v>0</v>
      </c>
      <c r="N20" s="3">
        <f t="shared" si="2"/>
        <v>2800</v>
      </c>
    </row>
    <row r="21" spans="1:14" x14ac:dyDescent="0.25">
      <c r="A21" s="1" t="s">
        <v>29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3">
        <f t="shared" si="2"/>
        <v>0</v>
      </c>
    </row>
    <row r="22" spans="1:14" x14ac:dyDescent="0.25">
      <c r="A22" s="1" t="s">
        <v>30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3">
        <f t="shared" si="2"/>
        <v>0</v>
      </c>
    </row>
    <row r="23" spans="1:14" x14ac:dyDescent="0.25">
      <c r="A23" s="7" t="s">
        <v>31</v>
      </c>
      <c r="B23" s="3">
        <f t="shared" ref="B23:M23" si="3">SUM(B14:B22)</f>
        <v>6426</v>
      </c>
      <c r="C23" s="3">
        <f t="shared" si="3"/>
        <v>5680</v>
      </c>
      <c r="D23" s="3">
        <f t="shared" si="3"/>
        <v>4576</v>
      </c>
      <c r="E23" s="3">
        <f t="shared" si="3"/>
        <v>8506</v>
      </c>
      <c r="F23" s="3">
        <f t="shared" si="3"/>
        <v>7776</v>
      </c>
      <c r="G23" s="3">
        <f t="shared" si="3"/>
        <v>6426</v>
      </c>
      <c r="H23" s="3">
        <f t="shared" si="3"/>
        <v>7826</v>
      </c>
      <c r="I23" s="3">
        <f t="shared" si="3"/>
        <v>9226</v>
      </c>
      <c r="J23" s="3">
        <f t="shared" si="3"/>
        <v>4726</v>
      </c>
      <c r="K23" s="3">
        <f t="shared" si="3"/>
        <v>5326</v>
      </c>
      <c r="L23" s="3">
        <f t="shared" si="3"/>
        <v>5376</v>
      </c>
      <c r="M23" s="3">
        <f t="shared" si="3"/>
        <v>9782</v>
      </c>
      <c r="N23" s="3">
        <f t="shared" si="2"/>
        <v>81652</v>
      </c>
    </row>
    <row r="25" spans="1:14" x14ac:dyDescent="0.25">
      <c r="A25" s="7" t="s">
        <v>32</v>
      </c>
      <c r="B25" s="3">
        <f t="shared" ref="B25:M25" si="4">B11-B23</f>
        <v>3074</v>
      </c>
      <c r="C25" s="3">
        <f t="shared" si="4"/>
        <v>-1263</v>
      </c>
      <c r="D25" s="3">
        <f t="shared" si="4"/>
        <v>2247</v>
      </c>
      <c r="E25" s="3">
        <f t="shared" si="4"/>
        <v>-2006</v>
      </c>
      <c r="F25" s="3">
        <f t="shared" si="4"/>
        <v>-576</v>
      </c>
      <c r="G25" s="3">
        <f t="shared" si="4"/>
        <v>1674</v>
      </c>
      <c r="H25" s="3">
        <f t="shared" si="4"/>
        <v>-936</v>
      </c>
      <c r="I25" s="3">
        <f t="shared" si="4"/>
        <v>-2835</v>
      </c>
      <c r="J25" s="3">
        <f t="shared" si="4"/>
        <v>1013</v>
      </c>
      <c r="K25" s="3">
        <f t="shared" si="4"/>
        <v>-605</v>
      </c>
      <c r="L25" s="3">
        <f t="shared" si="4"/>
        <v>-2487</v>
      </c>
      <c r="M25" s="3">
        <f t="shared" si="4"/>
        <v>-1961</v>
      </c>
      <c r="N25" s="3">
        <f>SUM(B25:M25)</f>
        <v>-4661</v>
      </c>
    </row>
    <row r="27" spans="1:14" x14ac:dyDescent="0.25">
      <c r="A27" s="4" t="s">
        <v>33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1" t="s">
        <v>34</v>
      </c>
      <c r="B28" s="6">
        <v>15000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3">
        <f>SUM(B28:M28)</f>
        <v>15000</v>
      </c>
    </row>
    <row r="29" spans="1:14" x14ac:dyDescent="0.25">
      <c r="A29" s="1" t="s">
        <v>35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3">
        <f>SUM(B29:M29)</f>
        <v>0</v>
      </c>
    </row>
    <row r="30" spans="1:14" x14ac:dyDescent="0.25">
      <c r="A30" s="7" t="s">
        <v>36</v>
      </c>
      <c r="B30" s="3">
        <f t="shared" ref="B30:M30" si="5">SUM(B28:B29)</f>
        <v>15000</v>
      </c>
      <c r="C30" s="3">
        <f t="shared" si="5"/>
        <v>0</v>
      </c>
      <c r="D30" s="3">
        <f t="shared" si="5"/>
        <v>0</v>
      </c>
      <c r="E30" s="3">
        <f t="shared" si="5"/>
        <v>0</v>
      </c>
      <c r="F30" s="3">
        <f t="shared" si="5"/>
        <v>0</v>
      </c>
      <c r="G30" s="3">
        <f t="shared" si="5"/>
        <v>0</v>
      </c>
      <c r="H30" s="3">
        <f t="shared" si="5"/>
        <v>0</v>
      </c>
      <c r="I30" s="3">
        <f t="shared" si="5"/>
        <v>0</v>
      </c>
      <c r="J30" s="3">
        <f t="shared" si="5"/>
        <v>0</v>
      </c>
      <c r="K30" s="3">
        <f t="shared" si="5"/>
        <v>0</v>
      </c>
      <c r="L30" s="3">
        <f t="shared" si="5"/>
        <v>0</v>
      </c>
      <c r="M30" s="3">
        <f t="shared" si="5"/>
        <v>0</v>
      </c>
      <c r="N30" s="3">
        <f>SUM(B30:M30)</f>
        <v>15000</v>
      </c>
    </row>
    <row r="32" spans="1:14" x14ac:dyDescent="0.25">
      <c r="A32" s="4" t="s">
        <v>37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5">
      <c r="A33" s="1" t="s">
        <v>38</v>
      </c>
      <c r="B33" s="6">
        <v>0</v>
      </c>
      <c r="C33" s="6">
        <v>0</v>
      </c>
      <c r="D33" s="6">
        <v>450</v>
      </c>
      <c r="E33" s="6">
        <v>420</v>
      </c>
      <c r="F33" s="6">
        <v>400</v>
      </c>
      <c r="G33" s="6">
        <v>380</v>
      </c>
      <c r="H33" s="6">
        <v>360</v>
      </c>
      <c r="I33" s="6">
        <v>340</v>
      </c>
      <c r="J33" s="6">
        <v>320</v>
      </c>
      <c r="K33" s="6">
        <v>300</v>
      </c>
      <c r="L33" s="6">
        <v>280</v>
      </c>
      <c r="M33" s="6">
        <v>260</v>
      </c>
      <c r="N33" s="3">
        <f>SUM(B33:M33)</f>
        <v>3510</v>
      </c>
    </row>
    <row r="34" spans="1:14" x14ac:dyDescent="0.25">
      <c r="A34" s="1" t="s">
        <v>39</v>
      </c>
      <c r="B34" s="6">
        <v>0</v>
      </c>
      <c r="C34" s="6">
        <v>0</v>
      </c>
      <c r="D34" s="6">
        <v>1000</v>
      </c>
      <c r="E34" s="6">
        <v>1000</v>
      </c>
      <c r="F34" s="6">
        <v>1000</v>
      </c>
      <c r="G34" s="6">
        <v>1000</v>
      </c>
      <c r="H34" s="6">
        <v>1000</v>
      </c>
      <c r="I34" s="6">
        <v>1000</v>
      </c>
      <c r="J34" s="6">
        <v>1000</v>
      </c>
      <c r="K34" s="6">
        <v>1000</v>
      </c>
      <c r="L34" s="6">
        <v>1000</v>
      </c>
      <c r="M34" s="6">
        <v>1000</v>
      </c>
      <c r="N34" s="3">
        <f>SUM(B34:M34)</f>
        <v>10000</v>
      </c>
    </row>
    <row r="35" spans="1:14" x14ac:dyDescent="0.25">
      <c r="A35" s="7" t="s">
        <v>40</v>
      </c>
      <c r="B35" s="3">
        <f t="shared" ref="B35:M35" si="6">SUM(B33:B34)</f>
        <v>0</v>
      </c>
      <c r="C35" s="3">
        <f t="shared" si="6"/>
        <v>0</v>
      </c>
      <c r="D35" s="3">
        <f t="shared" si="6"/>
        <v>1450</v>
      </c>
      <c r="E35" s="3">
        <f t="shared" si="6"/>
        <v>1420</v>
      </c>
      <c r="F35" s="3">
        <f t="shared" si="6"/>
        <v>1400</v>
      </c>
      <c r="G35" s="3">
        <f t="shared" si="6"/>
        <v>1380</v>
      </c>
      <c r="H35" s="3">
        <f t="shared" si="6"/>
        <v>1360</v>
      </c>
      <c r="I35" s="3">
        <f t="shared" si="6"/>
        <v>1340</v>
      </c>
      <c r="J35" s="3">
        <f t="shared" si="6"/>
        <v>1320</v>
      </c>
      <c r="K35" s="3">
        <f t="shared" si="6"/>
        <v>1300</v>
      </c>
      <c r="L35" s="3">
        <f t="shared" si="6"/>
        <v>1280</v>
      </c>
      <c r="M35" s="3">
        <f t="shared" si="6"/>
        <v>1260</v>
      </c>
      <c r="N35" s="3">
        <f>SUM(B35:M35)</f>
        <v>13510</v>
      </c>
    </row>
    <row r="37" spans="1:14" x14ac:dyDescent="0.25">
      <c r="A37" s="4" t="s">
        <v>41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5">
      <c r="A38" s="1" t="s">
        <v>42</v>
      </c>
      <c r="B38" s="6">
        <v>0</v>
      </c>
      <c r="C38" s="6">
        <v>0</v>
      </c>
      <c r="D38" s="6">
        <v>0</v>
      </c>
      <c r="E38" s="6">
        <v>6000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3">
        <f>SUM(B38:M38)</f>
        <v>6000</v>
      </c>
    </row>
    <row r="39" spans="1:14" x14ac:dyDescent="0.25">
      <c r="A39" s="7" t="s">
        <v>43</v>
      </c>
      <c r="B39" s="3">
        <f t="shared" ref="B39:M39" si="7">B38</f>
        <v>0</v>
      </c>
      <c r="C39" s="3">
        <f t="shared" si="7"/>
        <v>0</v>
      </c>
      <c r="D39" s="3">
        <f t="shared" si="7"/>
        <v>0</v>
      </c>
      <c r="E39" s="3">
        <f t="shared" si="7"/>
        <v>6000</v>
      </c>
      <c r="F39" s="3">
        <f t="shared" si="7"/>
        <v>0</v>
      </c>
      <c r="G39" s="3">
        <f t="shared" si="7"/>
        <v>0</v>
      </c>
      <c r="H39" s="3">
        <f t="shared" si="7"/>
        <v>0</v>
      </c>
      <c r="I39" s="3">
        <f t="shared" si="7"/>
        <v>0</v>
      </c>
      <c r="J39" s="3">
        <f t="shared" si="7"/>
        <v>0</v>
      </c>
      <c r="K39" s="3">
        <f t="shared" si="7"/>
        <v>0</v>
      </c>
      <c r="L39" s="3">
        <f t="shared" si="7"/>
        <v>0</v>
      </c>
      <c r="M39" s="3">
        <f t="shared" si="7"/>
        <v>0</v>
      </c>
      <c r="N39" s="3">
        <f>SUM(B39:M39)</f>
        <v>6000</v>
      </c>
    </row>
    <row r="41" spans="1:14" x14ac:dyDescent="0.25">
      <c r="A41" s="7" t="s">
        <v>44</v>
      </c>
      <c r="B41" s="3">
        <f t="shared" ref="B41:M41" si="8">B25+B30-B35-B39</f>
        <v>18074</v>
      </c>
      <c r="C41" s="3">
        <f t="shared" si="8"/>
        <v>-1263</v>
      </c>
      <c r="D41" s="3">
        <f t="shared" si="8"/>
        <v>797</v>
      </c>
      <c r="E41" s="3">
        <f t="shared" si="8"/>
        <v>-9426</v>
      </c>
      <c r="F41" s="3">
        <f t="shared" si="8"/>
        <v>-1976</v>
      </c>
      <c r="G41" s="3">
        <f t="shared" si="8"/>
        <v>294</v>
      </c>
      <c r="H41" s="3">
        <f t="shared" si="8"/>
        <v>-2296</v>
      </c>
      <c r="I41" s="3">
        <f t="shared" si="8"/>
        <v>-4175</v>
      </c>
      <c r="J41" s="3">
        <f t="shared" si="8"/>
        <v>-307</v>
      </c>
      <c r="K41" s="3">
        <f t="shared" si="8"/>
        <v>-1905</v>
      </c>
      <c r="L41" s="3">
        <f t="shared" si="8"/>
        <v>-3767</v>
      </c>
      <c r="M41" s="3">
        <f t="shared" si="8"/>
        <v>-3221</v>
      </c>
      <c r="N41" s="3">
        <f>SUM(B41:M41)</f>
        <v>-9171</v>
      </c>
    </row>
    <row r="42" spans="1:14" x14ac:dyDescent="0.25">
      <c r="A42" s="7" t="s">
        <v>45</v>
      </c>
      <c r="B42" s="3">
        <f t="shared" ref="B42:M42" si="9">B5+B41</f>
        <v>38074</v>
      </c>
      <c r="C42" s="3">
        <f t="shared" si="9"/>
        <v>36811</v>
      </c>
      <c r="D42" s="3">
        <f t="shared" si="9"/>
        <v>37608</v>
      </c>
      <c r="E42" s="3">
        <f t="shared" si="9"/>
        <v>28182</v>
      </c>
      <c r="F42" s="3">
        <f t="shared" si="9"/>
        <v>26206</v>
      </c>
      <c r="G42" s="3">
        <f t="shared" si="9"/>
        <v>26500</v>
      </c>
      <c r="H42" s="3">
        <f t="shared" si="9"/>
        <v>24204</v>
      </c>
      <c r="I42" s="3">
        <f t="shared" si="9"/>
        <v>20029</v>
      </c>
      <c r="J42" s="3">
        <f t="shared" si="9"/>
        <v>19722</v>
      </c>
      <c r="K42" s="3">
        <f t="shared" si="9"/>
        <v>17817</v>
      </c>
      <c r="L42" s="3">
        <f t="shared" si="9"/>
        <v>14050</v>
      </c>
      <c r="M42" s="3">
        <f t="shared" si="9"/>
        <v>10829</v>
      </c>
      <c r="N42" s="3">
        <f>SUM(B42:M42)</f>
        <v>300032</v>
      </c>
    </row>
  </sheetData>
  <mergeCells count="1">
    <mergeCell ref="A2:N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workbookViewId="0">
      <selection activeCell="P18" sqref="P18"/>
    </sheetView>
  </sheetViews>
  <sheetFormatPr baseColWidth="10" defaultColWidth="9.140625" defaultRowHeight="15" x14ac:dyDescent="0.25"/>
  <cols>
    <col min="1" max="1" width="17.140625" bestFit="1" customWidth="1"/>
    <col min="2" max="13" width="10.7109375" customWidth="1"/>
  </cols>
  <sheetData>
    <row r="1" spans="1:13" ht="18.75" x14ac:dyDescent="0.3">
      <c r="A1" s="12" t="s">
        <v>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3" t="s">
        <v>47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</row>
    <row r="4" spans="1:13" x14ac:dyDescent="0.25">
      <c r="B4">
        <f>'Flujo de caja'!B42</f>
        <v>38074</v>
      </c>
      <c r="C4">
        <f>'Flujo de caja'!C42</f>
        <v>36811</v>
      </c>
      <c r="D4">
        <f>'Flujo de caja'!D42</f>
        <v>37608</v>
      </c>
      <c r="E4">
        <f>'Flujo de caja'!E42</f>
        <v>28182</v>
      </c>
      <c r="F4">
        <f>'Flujo de caja'!F42</f>
        <v>26206</v>
      </c>
      <c r="G4">
        <f>'Flujo de caja'!G42</f>
        <v>26500</v>
      </c>
      <c r="H4">
        <f>'Flujo de caja'!H42</f>
        <v>24204</v>
      </c>
      <c r="I4">
        <f>'Flujo de caja'!I42</f>
        <v>20029</v>
      </c>
      <c r="J4">
        <f>'Flujo de caja'!J42</f>
        <v>19722</v>
      </c>
      <c r="K4">
        <f>'Flujo de caja'!K42</f>
        <v>17817</v>
      </c>
      <c r="L4">
        <f>'Flujo de caja'!L42</f>
        <v>14050</v>
      </c>
      <c r="M4">
        <f>'Flujo de caja'!M42</f>
        <v>10829</v>
      </c>
    </row>
    <row r="6" spans="1:13" x14ac:dyDescent="0.25">
      <c r="A6" s="13" t="s">
        <v>48</v>
      </c>
    </row>
    <row r="7" spans="1:13" x14ac:dyDescent="0.25">
      <c r="A7" s="13" t="s">
        <v>20</v>
      </c>
      <c r="B7">
        <f>'Flujo de caja'!B11</f>
        <v>9500</v>
      </c>
      <c r="C7">
        <f>'Flujo de caja'!C11</f>
        <v>4417</v>
      </c>
      <c r="D7">
        <f>'Flujo de caja'!D11</f>
        <v>6823</v>
      </c>
      <c r="E7">
        <f>'Flujo de caja'!E11</f>
        <v>6500</v>
      </c>
      <c r="F7">
        <f>'Flujo de caja'!F11</f>
        <v>7200</v>
      </c>
      <c r="G7">
        <f>'Flujo de caja'!G11</f>
        <v>8100</v>
      </c>
      <c r="H7">
        <f>'Flujo de caja'!H11</f>
        <v>6890</v>
      </c>
      <c r="I7">
        <f>'Flujo de caja'!I11</f>
        <v>6391</v>
      </c>
      <c r="J7">
        <f>'Flujo de caja'!J11</f>
        <v>5739</v>
      </c>
      <c r="K7">
        <f>'Flujo de caja'!K11</f>
        <v>4721</v>
      </c>
      <c r="L7">
        <f>'Flujo de caja'!L11</f>
        <v>2889</v>
      </c>
      <c r="M7">
        <f>'Flujo de caja'!M11</f>
        <v>7821</v>
      </c>
    </row>
    <row r="8" spans="1:13" x14ac:dyDescent="0.25">
      <c r="A8" s="13" t="s">
        <v>31</v>
      </c>
      <c r="B8">
        <f>'Flujo de caja'!B23</f>
        <v>6426</v>
      </c>
      <c r="C8">
        <f>'Flujo de caja'!C23</f>
        <v>5680</v>
      </c>
      <c r="D8">
        <f>'Flujo de caja'!D23</f>
        <v>4576</v>
      </c>
      <c r="E8">
        <f>'Flujo de caja'!E23</f>
        <v>8506</v>
      </c>
      <c r="F8">
        <f>'Flujo de caja'!F23</f>
        <v>7776</v>
      </c>
      <c r="G8">
        <f>'Flujo de caja'!G23</f>
        <v>6426</v>
      </c>
      <c r="H8">
        <f>'Flujo de caja'!H23</f>
        <v>7826</v>
      </c>
      <c r="I8">
        <f>'Flujo de caja'!I23</f>
        <v>9226</v>
      </c>
      <c r="J8">
        <f>'Flujo de caja'!J23</f>
        <v>4726</v>
      </c>
      <c r="K8">
        <f>'Flujo de caja'!K23</f>
        <v>5326</v>
      </c>
      <c r="L8">
        <f>'Flujo de caja'!L23</f>
        <v>5376</v>
      </c>
      <c r="M8">
        <f>'Flujo de caja'!M23</f>
        <v>9782</v>
      </c>
    </row>
  </sheetData>
  <mergeCells count="1">
    <mergeCell ref="A1:M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 de caja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2025-09-02T15:05:42Z</dcterms:created>
  <dcterms:modified xsi:type="dcterms:W3CDTF">2025-09-02T15:21:36Z</dcterms:modified>
</cp:coreProperties>
</file>