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Parte diario de trabajo\"/>
    </mc:Choice>
  </mc:AlternateContent>
  <xr:revisionPtr revIDLastSave="0" documentId="13_ncr:1_{BDBA54D8-352A-400B-AC77-7DF8DC64EE42}" xr6:coauthVersionLast="47" xr6:coauthVersionMax="47" xr10:uidLastSave="{00000000-0000-0000-0000-000000000000}"/>
  <bookViews>
    <workbookView xWindow="1125" yWindow="1125" windowWidth="21330" windowHeight="12345" xr2:uid="{00000000-000D-0000-FFFF-FFFF00000000}"/>
  </bookViews>
  <sheets>
    <sheet name="Parte diario" sheetId="1" r:id="rId1"/>
    <sheet name="Catálogos" sheetId="2" r:id="rId2"/>
  </sheets>
  <definedNames>
    <definedName name="Lista_Materiales">Catálogos!$A$2:$A$200</definedName>
    <definedName name="Lista_Tecnicos">Catálogos!$E$2:$E$200</definedName>
    <definedName name="Lista_Unidades">Catálogos!$D$2:$D$200</definedName>
    <definedName name="Tabla_Materiales">Catálogos!$A$2:$B$200</definedName>
    <definedName name="Tabla_Tecnicos">Catálogos!$E$2:$F$200</definedName>
    <definedName name="_xlnm.Print_Titles" localSheetId="0">'Parte diario'!1:10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J15" i="1"/>
  <c r="K15" i="1" s="1"/>
  <c r="G15" i="1"/>
  <c r="F15" i="1"/>
  <c r="J14" i="1"/>
  <c r="K14" i="1" s="1"/>
  <c r="G14" i="1"/>
  <c r="F14" i="1"/>
  <c r="J13" i="1"/>
  <c r="K13" i="1" s="1"/>
  <c r="F13" i="1"/>
  <c r="G13" i="1" s="1"/>
  <c r="J12" i="1"/>
  <c r="K12" i="1" s="1"/>
  <c r="F12" i="1"/>
  <c r="G12" i="1" s="1"/>
  <c r="J11" i="1"/>
  <c r="K11" i="1" s="1"/>
  <c r="F11" i="1"/>
  <c r="G11" i="1" s="1"/>
  <c r="J10" i="1"/>
  <c r="K10" i="1" s="1"/>
  <c r="F10" i="1"/>
  <c r="G10" i="1" s="1"/>
  <c r="G16" i="1" l="1"/>
  <c r="L10" i="1"/>
  <c r="L12" i="1"/>
  <c r="L13" i="1"/>
  <c r="L11" i="1"/>
  <c r="L14" i="1"/>
  <c r="L15" i="1"/>
  <c r="K16" i="1"/>
  <c r="L16" i="1" l="1"/>
  <c r="L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Asistente</author>
  </authors>
  <commentList>
    <comment ref="C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Introduce el nombre completo del cliente.</t>
        </r>
      </text>
    </comment>
    <comment ref="I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Selecciona un técnico del listado desplegable.</t>
        </r>
      </text>
    </comment>
    <comment ref="I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Se carga automáticamente según el técnico. Puedes editarla.</t>
        </r>
      </text>
    </comment>
    <comment ref="D10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Selecciona la unidad de medida (ud, m², servicio, etc.).</t>
        </r>
      </text>
    </comment>
    <comment ref="H10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Selecciona un material de la lista para que se rellene el coste unitario.</t>
        </r>
      </text>
    </comment>
  </commentList>
</comments>
</file>

<file path=xl/sharedStrings.xml><?xml version="1.0" encoding="utf-8"?>
<sst xmlns="http://schemas.openxmlformats.org/spreadsheetml/2006/main" count="71" uniqueCount="60">
  <si>
    <t>PARTE DIARIO DE TRABAJO</t>
  </si>
  <si>
    <t>No. Parte</t>
  </si>
  <si>
    <t>INFORMACIÓN DEL CLIENTE</t>
  </si>
  <si>
    <t>INFORMACIÓN DEL TÉCNICO</t>
  </si>
  <si>
    <t>Nombre y apellidos</t>
  </si>
  <si>
    <t>Juan Pérez (ejemplo)</t>
  </si>
  <si>
    <t>Marcos Rubio</t>
  </si>
  <si>
    <t>Consecutivo</t>
  </si>
  <si>
    <t>Dirección</t>
  </si>
  <si>
    <t>Calle Mayor 123, Madrid</t>
  </si>
  <si>
    <t>Fecha</t>
  </si>
  <si>
    <t>Teléfono</t>
  </si>
  <si>
    <t>600123123</t>
  </si>
  <si>
    <t>Email</t>
  </si>
  <si>
    <t>juan.perez@email.com</t>
  </si>
  <si>
    <t>Tarifa hora estándar (€)</t>
  </si>
  <si>
    <t>Nº</t>
  </si>
  <si>
    <t>Tarea y descripción</t>
  </si>
  <si>
    <t>Cantidad</t>
  </si>
  <si>
    <t>Unidad</t>
  </si>
  <si>
    <t>Horas</t>
  </si>
  <si>
    <t>Tarifa €/h</t>
  </si>
  <si>
    <t>Material empleado</t>
  </si>
  <si>
    <t>Cant. material</t>
  </si>
  <si>
    <t>Observaciones</t>
  </si>
  <si>
    <t>Preparación de superficie (lijado y limpieza)</t>
  </si>
  <si>
    <t>servicio</t>
  </si>
  <si>
    <t>Cinta de carrocero (rollo)</t>
  </si>
  <si>
    <t>Habitación principal</t>
  </si>
  <si>
    <t>Aplicación de imprimación</t>
  </si>
  <si>
    <t>Imprimación (l)</t>
  </si>
  <si>
    <t>Aplicación de pintura blanca</t>
  </si>
  <si>
    <t>Pintura blanca (l)</t>
  </si>
  <si>
    <t>Dos capas</t>
  </si>
  <si>
    <t>Revisión y retoques</t>
  </si>
  <si>
    <t>Masilla (kg)</t>
  </si>
  <si>
    <t>TOTALES</t>
  </si>
  <si>
    <t>TOTAL CONSOLIDADO (€)</t>
  </si>
  <si>
    <t>Firma técnico</t>
  </si>
  <si>
    <t>Firma cliente</t>
  </si>
  <si>
    <t>Fecha fin del servicio</t>
  </si>
  <si>
    <t>Material</t>
  </si>
  <si>
    <t>Coste unitario (€)</t>
  </si>
  <si>
    <t>Unidades</t>
  </si>
  <si>
    <t>Técnico</t>
  </si>
  <si>
    <t>Rodillo (ud)</t>
  </si>
  <si>
    <t>m²</t>
  </si>
  <si>
    <t>Lucía Gómez</t>
  </si>
  <si>
    <t>m</t>
  </si>
  <si>
    <t>Ana Torres</t>
  </si>
  <si>
    <t>ud</t>
  </si>
  <si>
    <t>Disolvente (l)</t>
  </si>
  <si>
    <t>kg</t>
  </si>
  <si>
    <t>l</t>
  </si>
  <si>
    <t>Tornillos (ud)</t>
  </si>
  <si>
    <t>h</t>
  </si>
  <si>
    <t>Coste
material €</t>
  </si>
  <si>
    <t>Subtotal
línea €</t>
  </si>
  <si>
    <t>Importe
MO €</t>
  </si>
  <si>
    <t>Coste
unit.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</si>
</sst>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2"/>
      <name val="Calibri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8233D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rgb="FF444444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medium">
        <color rgb="FF444444"/>
      </left>
      <right style="thin">
        <color rgb="FF888888"/>
      </right>
      <top style="medium">
        <color rgb="FF444444"/>
      </top>
      <bottom style="medium">
        <color rgb="FF444444"/>
      </bottom>
      <diagonal/>
    </border>
    <border>
      <left style="thin">
        <color rgb="FF888888"/>
      </left>
      <right style="thin">
        <color rgb="FF888888"/>
      </right>
      <top style="medium">
        <color rgb="FF444444"/>
      </top>
      <bottom style="medium">
        <color rgb="FF444444"/>
      </bottom>
      <diagonal/>
    </border>
    <border>
      <left style="thin">
        <color rgb="FF888888"/>
      </left>
      <right style="medium">
        <color rgb="FF444444"/>
      </right>
      <top style="medium">
        <color rgb="FF444444"/>
      </top>
      <bottom style="medium">
        <color rgb="FF444444"/>
      </bottom>
      <diagonal/>
    </border>
    <border>
      <left/>
      <right/>
      <top/>
      <bottom style="medium">
        <color rgb="FF4444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8888"/>
      </left>
      <right style="thin">
        <color rgb="FF888888"/>
      </right>
      <top style="thin">
        <color rgb="FF888888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2" xfId="0" applyBorder="1"/>
    <xf numFmtId="0" fontId="2" fillId="0" borderId="5" xfId="0" applyFont="1" applyBorder="1"/>
    <xf numFmtId="0" fontId="0" fillId="0" borderId="6" xfId="0" applyBorder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82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="90" zoomScaleNormal="90" workbookViewId="0">
      <pane ySplit="9" topLeftCell="A10" activePane="bottomLeft" state="frozen"/>
      <selection pane="bottomLeft" activeCell="Q14" sqref="Q14"/>
    </sheetView>
  </sheetViews>
  <sheetFormatPr baseColWidth="10" defaultColWidth="9.140625" defaultRowHeight="15" x14ac:dyDescent="0.25"/>
  <cols>
    <col min="1" max="1" width="13" bestFit="1" customWidth="1"/>
    <col min="2" max="2" width="31.85546875" bestFit="1" customWidth="1"/>
    <col min="3" max="3" width="10" customWidth="1"/>
    <col min="4" max="4" width="8.140625" bestFit="1" customWidth="1"/>
    <col min="5" max="5" width="6" bestFit="1" customWidth="1"/>
    <col min="6" max="6" width="9.5703125" bestFit="1" customWidth="1"/>
    <col min="7" max="7" width="8.28515625" bestFit="1" customWidth="1"/>
    <col min="8" max="8" width="23.5703125" bestFit="1" customWidth="1"/>
    <col min="9" max="9" width="11.5703125" bestFit="1" customWidth="1"/>
    <col min="10" max="10" width="8" customWidth="1"/>
    <col min="11" max="11" width="10" bestFit="1" customWidth="1"/>
    <col min="12" max="12" width="11.85546875" bestFit="1" customWidth="1"/>
    <col min="13" max="13" width="19.5703125" bestFit="1" customWidth="1"/>
  </cols>
  <sheetData>
    <row r="1" spans="1:13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9.7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9" customHeight="1" x14ac:dyDescent="0.25">
      <c r="L3" s="1" t="s">
        <v>1</v>
      </c>
      <c r="M3" s="2"/>
    </row>
    <row r="4" spans="1:13" x14ac:dyDescent="0.25">
      <c r="A4" s="17" t="s">
        <v>2</v>
      </c>
      <c r="B4" s="14"/>
      <c r="C4" s="14"/>
      <c r="D4" s="14"/>
      <c r="E4" s="14"/>
      <c r="F4" s="14"/>
      <c r="G4" s="14"/>
      <c r="H4" s="15" t="s">
        <v>3</v>
      </c>
      <c r="I4" s="14"/>
      <c r="J4" s="14"/>
      <c r="K4" s="14"/>
      <c r="L4" s="14"/>
      <c r="M4" s="14"/>
    </row>
    <row r="5" spans="1:13" ht="39" customHeight="1" x14ac:dyDescent="0.25">
      <c r="A5" s="18" t="s">
        <v>4</v>
      </c>
      <c r="B5" s="18"/>
      <c r="C5" s="21" t="s">
        <v>5</v>
      </c>
      <c r="D5" s="16"/>
      <c r="E5" s="16"/>
      <c r="F5" s="16"/>
      <c r="H5" s="22" t="s">
        <v>4</v>
      </c>
      <c r="I5" s="7" t="s">
        <v>6</v>
      </c>
      <c r="J5" s="7"/>
      <c r="K5" s="7"/>
      <c r="L5" s="22" t="s">
        <v>7</v>
      </c>
      <c r="M5" s="2">
        <v>1</v>
      </c>
    </row>
    <row r="6" spans="1:13" ht="36.75" customHeight="1" x14ac:dyDescent="0.25">
      <c r="A6" s="18" t="s">
        <v>8</v>
      </c>
      <c r="B6" s="18"/>
      <c r="C6" s="21" t="s">
        <v>9</v>
      </c>
      <c r="D6" s="16"/>
      <c r="E6" s="16"/>
      <c r="F6" s="16"/>
      <c r="H6" s="22" t="s">
        <v>10</v>
      </c>
      <c r="I6" s="3">
        <v>45902</v>
      </c>
    </row>
    <row r="7" spans="1:13" ht="45" customHeight="1" x14ac:dyDescent="0.25">
      <c r="A7" s="18" t="s">
        <v>11</v>
      </c>
      <c r="B7" s="18"/>
      <c r="C7" s="19" t="s">
        <v>12</v>
      </c>
      <c r="D7" s="20" t="s">
        <v>13</v>
      </c>
      <c r="E7" s="21" t="s">
        <v>14</v>
      </c>
      <c r="F7" s="16"/>
      <c r="H7" s="22" t="s">
        <v>15</v>
      </c>
      <c r="I7" s="2">
        <v>35</v>
      </c>
    </row>
    <row r="8" spans="1:13" ht="21.75" customHeight="1" x14ac:dyDescent="0.25"/>
    <row r="9" spans="1:13" ht="30" x14ac:dyDescent="0.25">
      <c r="A9" s="23" t="s">
        <v>16</v>
      </c>
      <c r="B9" s="23" t="s">
        <v>17</v>
      </c>
      <c r="C9" s="23" t="s">
        <v>18</v>
      </c>
      <c r="D9" s="23" t="s">
        <v>19</v>
      </c>
      <c r="E9" s="23" t="s">
        <v>20</v>
      </c>
      <c r="F9" s="23" t="s">
        <v>21</v>
      </c>
      <c r="G9" s="23" t="s">
        <v>58</v>
      </c>
      <c r="H9" s="23" t="s">
        <v>22</v>
      </c>
      <c r="I9" s="23" t="s">
        <v>23</v>
      </c>
      <c r="J9" s="23" t="s">
        <v>59</v>
      </c>
      <c r="K9" s="23" t="s">
        <v>56</v>
      </c>
      <c r="L9" s="23" t="s">
        <v>57</v>
      </c>
      <c r="M9" s="23" t="s">
        <v>24</v>
      </c>
    </row>
    <row r="10" spans="1:13" ht="30" x14ac:dyDescent="0.25">
      <c r="A10" s="2">
        <v>1</v>
      </c>
      <c r="B10" s="2" t="s">
        <v>25</v>
      </c>
      <c r="C10" s="2">
        <v>1</v>
      </c>
      <c r="D10" s="2" t="s">
        <v>26</v>
      </c>
      <c r="E10" s="2">
        <v>2</v>
      </c>
      <c r="F10" s="2">
        <f t="shared" ref="F10:F15" si="0">IF(E10="","",$I$7)</f>
        <v>35</v>
      </c>
      <c r="G10" s="2">
        <f t="shared" ref="G10:G15" si="1">IF(E10="", "", E10*F10)</f>
        <v>70</v>
      </c>
      <c r="H10" s="2" t="s">
        <v>27</v>
      </c>
      <c r="I10" s="2">
        <v>2</v>
      </c>
      <c r="J10" s="2">
        <f>IF(H10="", "", VLOOKUP(H10,Catálogos!$A$2:$B$200,2,FALSE))</f>
        <v>3</v>
      </c>
      <c r="K10" s="2">
        <f t="shared" ref="K10:K15" si="2">IF(OR(I10="", J10=""), "", I10*J10)</f>
        <v>6</v>
      </c>
      <c r="L10" s="2">
        <f t="shared" ref="L10:L15" si="3">IF(AND(G10="",K10=""),"",SUM(G10,K10))</f>
        <v>76</v>
      </c>
      <c r="M10" s="2" t="s">
        <v>28</v>
      </c>
    </row>
    <row r="11" spans="1:13" x14ac:dyDescent="0.25">
      <c r="A11" s="2">
        <v>2</v>
      </c>
      <c r="B11" s="2" t="s">
        <v>29</v>
      </c>
      <c r="C11" s="2">
        <v>1</v>
      </c>
      <c r="D11" s="2" t="s">
        <v>26</v>
      </c>
      <c r="E11" s="2">
        <v>1.5</v>
      </c>
      <c r="F11" s="2">
        <f t="shared" si="0"/>
        <v>35</v>
      </c>
      <c r="G11" s="2">
        <f t="shared" si="1"/>
        <v>52.5</v>
      </c>
      <c r="H11" s="2" t="s">
        <v>30</v>
      </c>
      <c r="I11" s="2">
        <v>1</v>
      </c>
      <c r="J11" s="2">
        <f>IF(H11="", "", VLOOKUP(H11,Catálogos!$A$2:$B$200,2,FALSE))</f>
        <v>14</v>
      </c>
      <c r="K11" s="2">
        <f t="shared" si="2"/>
        <v>14</v>
      </c>
      <c r="L11" s="2">
        <f t="shared" si="3"/>
        <v>66.5</v>
      </c>
      <c r="M11" s="2"/>
    </row>
    <row r="12" spans="1:13" x14ac:dyDescent="0.25">
      <c r="A12" s="2">
        <v>3</v>
      </c>
      <c r="B12" s="2" t="s">
        <v>31</v>
      </c>
      <c r="C12" s="2">
        <v>1</v>
      </c>
      <c r="D12" s="2" t="s">
        <v>26</v>
      </c>
      <c r="E12" s="2">
        <v>5</v>
      </c>
      <c r="F12" s="2">
        <f t="shared" si="0"/>
        <v>35</v>
      </c>
      <c r="G12" s="2">
        <f t="shared" si="1"/>
        <v>175</v>
      </c>
      <c r="H12" s="2" t="s">
        <v>32</v>
      </c>
      <c r="I12" s="2">
        <v>8</v>
      </c>
      <c r="J12" s="2">
        <f>IF(H12="", "", VLOOKUP(H12,Catálogos!$A$2:$B$200,2,FALSE))</f>
        <v>12</v>
      </c>
      <c r="K12" s="2">
        <f t="shared" si="2"/>
        <v>96</v>
      </c>
      <c r="L12" s="2">
        <f t="shared" si="3"/>
        <v>271</v>
      </c>
      <c r="M12" s="2" t="s">
        <v>33</v>
      </c>
    </row>
    <row r="13" spans="1:13" x14ac:dyDescent="0.25">
      <c r="A13" s="2">
        <v>4</v>
      </c>
      <c r="B13" s="2" t="s">
        <v>34</v>
      </c>
      <c r="C13" s="2">
        <v>1</v>
      </c>
      <c r="D13" s="2" t="s">
        <v>26</v>
      </c>
      <c r="E13" s="2">
        <v>1</v>
      </c>
      <c r="F13" s="2">
        <f t="shared" si="0"/>
        <v>35</v>
      </c>
      <c r="G13" s="2">
        <f t="shared" si="1"/>
        <v>35</v>
      </c>
      <c r="H13" s="2" t="s">
        <v>35</v>
      </c>
      <c r="I13" s="2">
        <v>0.5</v>
      </c>
      <c r="J13" s="2">
        <f>IF(H13="", "", VLOOKUP(H13,Catálogos!$A$2:$B$200,2,FALSE))</f>
        <v>6</v>
      </c>
      <c r="K13" s="2">
        <f t="shared" si="2"/>
        <v>3</v>
      </c>
      <c r="L13" s="2">
        <f t="shared" si="3"/>
        <v>38</v>
      </c>
      <c r="M13" s="2"/>
    </row>
    <row r="14" spans="1:13" x14ac:dyDescent="0.25">
      <c r="A14" s="2">
        <v>5</v>
      </c>
      <c r="B14" s="2"/>
      <c r="C14" s="2"/>
      <c r="D14" s="2"/>
      <c r="E14" s="2"/>
      <c r="F14" s="2" t="str">
        <f t="shared" si="0"/>
        <v/>
      </c>
      <c r="G14" s="2" t="str">
        <f t="shared" si="1"/>
        <v/>
      </c>
      <c r="H14" s="2"/>
      <c r="I14" s="2"/>
      <c r="J14" s="2" t="str">
        <f>IF(H14="", "", VLOOKUP(H14,Catálogos!$A$2:$B$200,2,FALSE))</f>
        <v/>
      </c>
      <c r="K14" s="2" t="str">
        <f t="shared" si="2"/>
        <v/>
      </c>
      <c r="L14" s="2" t="str">
        <f t="shared" si="3"/>
        <v/>
      </c>
      <c r="M14" s="2"/>
    </row>
    <row r="15" spans="1:13" x14ac:dyDescent="0.25">
      <c r="A15" s="2">
        <v>6</v>
      </c>
      <c r="B15" s="2"/>
      <c r="C15" s="2"/>
      <c r="D15" s="2"/>
      <c r="E15" s="2"/>
      <c r="F15" s="2" t="str">
        <f t="shared" si="0"/>
        <v/>
      </c>
      <c r="G15" s="2" t="str">
        <f t="shared" si="1"/>
        <v/>
      </c>
      <c r="H15" s="2"/>
      <c r="I15" s="2"/>
      <c r="J15" s="2" t="str">
        <f>IF(H15="", "", VLOOKUP(H15,Catálogos!$A$2:$B$200,2,FALSE))</f>
        <v/>
      </c>
      <c r="K15" s="2" t="str">
        <f t="shared" si="2"/>
        <v/>
      </c>
      <c r="L15" s="2" t="str">
        <f t="shared" si="3"/>
        <v/>
      </c>
      <c r="M15" s="2"/>
    </row>
    <row r="16" spans="1:13" x14ac:dyDescent="0.25">
      <c r="A16" s="8" t="s">
        <v>36</v>
      </c>
      <c r="B16" s="9"/>
      <c r="C16" s="9"/>
      <c r="D16" s="9"/>
      <c r="E16" s="4">
        <f>SUM(E10:E15)</f>
        <v>9.5</v>
      </c>
      <c r="F16" s="4"/>
      <c r="G16" s="4">
        <f>SUM(G10:G15)</f>
        <v>332.5</v>
      </c>
      <c r="H16" s="4"/>
      <c r="I16" s="4"/>
      <c r="J16" s="4"/>
      <c r="K16" s="4">
        <f>SUM(K10:K15)</f>
        <v>119</v>
      </c>
      <c r="L16" s="4">
        <f>SUM(L10:L15)</f>
        <v>451.5</v>
      </c>
      <c r="M16" s="4"/>
    </row>
    <row r="18" spans="1:13" ht="16.5" thickBot="1" x14ac:dyDescent="0.3">
      <c r="J18" s="10" t="s">
        <v>37</v>
      </c>
      <c r="K18" s="11"/>
      <c r="L18" s="5">
        <f>L16</f>
        <v>451.5</v>
      </c>
    </row>
    <row r="20" spans="1:13" x14ac:dyDescent="0.25">
      <c r="A20" t="s">
        <v>38</v>
      </c>
      <c r="H20" t="s">
        <v>39</v>
      </c>
    </row>
    <row r="21" spans="1:13" x14ac:dyDescent="0.25">
      <c r="A21" s="6"/>
      <c r="B21" s="6"/>
      <c r="C21" s="6"/>
      <c r="D21" s="6"/>
      <c r="E21" s="6"/>
      <c r="H21" s="6"/>
      <c r="I21" s="6"/>
      <c r="J21" s="6"/>
      <c r="K21" s="6"/>
      <c r="L21" s="6"/>
      <c r="M21" s="6"/>
    </row>
    <row r="22" spans="1:13" x14ac:dyDescent="0.25">
      <c r="H22" t="s">
        <v>40</v>
      </c>
    </row>
  </sheetData>
  <mergeCells count="12">
    <mergeCell ref="I5:K5"/>
    <mergeCell ref="A16:D16"/>
    <mergeCell ref="J18:K18"/>
    <mergeCell ref="A5:B5"/>
    <mergeCell ref="A6:B6"/>
    <mergeCell ref="A7:B7"/>
    <mergeCell ref="C5:F5"/>
    <mergeCell ref="C6:F6"/>
    <mergeCell ref="E7:F7"/>
    <mergeCell ref="A1:M2"/>
    <mergeCell ref="A4:G4"/>
    <mergeCell ref="H4:M4"/>
  </mergeCells>
  <dataValidations count="5">
    <dataValidation type="list" allowBlank="1" showDropDown="1" showInputMessage="1" showErrorMessage="1" sqref="I5" xr:uid="{00000000-0002-0000-0000-000000000000}">
      <formula1>Lista_Tecnicos</formula1>
    </dataValidation>
    <dataValidation type="list" allowBlank="1" showDropDown="1" showInputMessage="1" showErrorMessage="1" sqref="D10:D15" xr:uid="{00000000-0002-0000-0000-000001000000}">
      <formula1>Lista_Unidades</formula1>
    </dataValidation>
    <dataValidation type="list" allowBlank="1" showDropDown="1" showInputMessage="1" showErrorMessage="1" sqref="H10:H15" xr:uid="{00000000-0002-0000-0000-000002000000}">
      <formula1>Lista_Materiales</formula1>
    </dataValidation>
    <dataValidation type="custom" allowBlank="1" showInputMessage="1" showErrorMessage="1" error="Formato de email no válido." sqref="E7" xr:uid="{00000000-0002-0000-0000-000003000000}">
      <formula1>AND(ISNUMBER(SEARCH("@",E7)),ISNUMBER(SEARCH(".",E7)))</formula1>
    </dataValidation>
    <dataValidation type="custom" allowBlank="1" showInputMessage="1" showErrorMessage="1" error="Introduce solo números (mínimo 9 dígitos)." sqref="C7" xr:uid="{00000000-0002-0000-0000-000004000000}">
      <formula1>AND(ISNUMBER(C7*1),LEN(C7)&gt;=9)</formula1>
    </dataValidation>
  </dataValidations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F13" sqref="F13"/>
    </sheetView>
  </sheetViews>
  <sheetFormatPr baseColWidth="10" defaultColWidth="9.140625" defaultRowHeight="15" x14ac:dyDescent="0.25"/>
  <cols>
    <col min="1" max="1" width="23.28515625" bestFit="1" customWidth="1"/>
    <col min="2" max="2" width="16.42578125" bestFit="1" customWidth="1"/>
    <col min="4" max="4" width="9.28515625" bestFit="1" customWidth="1"/>
    <col min="5" max="5" width="12.85546875" bestFit="1" customWidth="1"/>
    <col min="6" max="6" width="9.42578125" bestFit="1" customWidth="1"/>
  </cols>
  <sheetData>
    <row r="1" spans="1:6" x14ac:dyDescent="0.25">
      <c r="A1" s="12" t="s">
        <v>41</v>
      </c>
      <c r="B1" s="12" t="s">
        <v>42</v>
      </c>
      <c r="C1" s="12"/>
      <c r="D1" s="12" t="s">
        <v>43</v>
      </c>
      <c r="E1" s="12" t="s">
        <v>44</v>
      </c>
      <c r="F1" s="12" t="s">
        <v>21</v>
      </c>
    </row>
    <row r="2" spans="1:6" x14ac:dyDescent="0.25">
      <c r="A2" t="s">
        <v>32</v>
      </c>
      <c r="B2">
        <v>12</v>
      </c>
      <c r="D2" t="s">
        <v>26</v>
      </c>
      <c r="E2" t="s">
        <v>6</v>
      </c>
      <c r="F2">
        <v>35</v>
      </c>
    </row>
    <row r="3" spans="1:6" x14ac:dyDescent="0.25">
      <c r="A3" t="s">
        <v>45</v>
      </c>
      <c r="B3">
        <v>8</v>
      </c>
      <c r="D3" t="s">
        <v>46</v>
      </c>
      <c r="E3" t="s">
        <v>47</v>
      </c>
      <c r="F3">
        <v>38</v>
      </c>
    </row>
    <row r="4" spans="1:6" x14ac:dyDescent="0.25">
      <c r="A4" t="s">
        <v>27</v>
      </c>
      <c r="B4">
        <v>3</v>
      </c>
      <c r="D4" t="s">
        <v>48</v>
      </c>
      <c r="E4" t="s">
        <v>49</v>
      </c>
      <c r="F4">
        <v>32</v>
      </c>
    </row>
    <row r="5" spans="1:6" x14ac:dyDescent="0.25">
      <c r="A5" t="s">
        <v>35</v>
      </c>
      <c r="B5">
        <v>6</v>
      </c>
      <c r="D5" t="s">
        <v>50</v>
      </c>
    </row>
    <row r="6" spans="1:6" x14ac:dyDescent="0.25">
      <c r="A6" t="s">
        <v>51</v>
      </c>
      <c r="B6">
        <v>10</v>
      </c>
      <c r="D6" t="s">
        <v>52</v>
      </c>
    </row>
    <row r="7" spans="1:6" x14ac:dyDescent="0.25">
      <c r="A7" t="s">
        <v>30</v>
      </c>
      <c r="B7">
        <v>14</v>
      </c>
      <c r="D7" t="s">
        <v>53</v>
      </c>
    </row>
    <row r="8" spans="1:6" x14ac:dyDescent="0.25">
      <c r="A8" t="s">
        <v>54</v>
      </c>
      <c r="B8">
        <v>0.1</v>
      </c>
      <c r="D8" t="s">
        <v>55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Parte diario</vt:lpstr>
      <vt:lpstr>Catálogos</vt:lpstr>
      <vt:lpstr>Lista_Materiales</vt:lpstr>
      <vt:lpstr>Lista_Tecnicos</vt:lpstr>
      <vt:lpstr>Lista_Unidades</vt:lpstr>
      <vt:lpstr>Tabla_Materiales</vt:lpstr>
      <vt:lpstr>Tabla_Tecnicos</vt:lpstr>
      <vt:lpstr>'Parte diario'!Títulos_a_imprimir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2025-09-02T16:34:49Z</dcterms:created>
  <dcterms:modified xsi:type="dcterms:W3CDTF">2025-09-02T16:45:05Z</dcterms:modified>
</cp:coreProperties>
</file>