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\Documents\SEO\SEO\AA_Webs\Plantillama\excel\Cuenta de perdidas y ganancias\"/>
    </mc:Choice>
  </mc:AlternateContent>
  <xr:revisionPtr revIDLastSave="0" documentId="8_{532526AB-3DFC-4345-A327-EC5DD9C76116}" xr6:coauthVersionLast="47" xr6:coauthVersionMax="47" xr10:uidLastSave="{00000000-0000-0000-0000-000000000000}"/>
  <bookViews>
    <workbookView xWindow="840" yWindow="1125" windowWidth="26145" windowHeight="13605" xr2:uid="{00000000-000D-0000-FFFF-FFFF00000000}"/>
  </bookViews>
  <sheets>
    <sheet name="PyG" sheetId="1" r:id="rId1"/>
    <sheet name="Diccionari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F28" i="1"/>
  <c r="B27" i="1"/>
  <c r="B26" i="1"/>
  <c r="B25" i="1"/>
  <c r="B24" i="1"/>
  <c r="B23" i="1"/>
  <c r="B22" i="1"/>
  <c r="B21" i="1"/>
  <c r="B20" i="1"/>
  <c r="B16" i="1"/>
  <c r="B30" i="1" s="1"/>
  <c r="F12" i="1"/>
  <c r="F30" i="1" s="1"/>
  <c r="E4" i="1" l="1"/>
  <c r="F7" i="1" s="1"/>
  <c r="F6" i="1"/>
</calcChain>
</file>

<file path=xl/sharedStrings.xml><?xml version="1.0" encoding="utf-8"?>
<sst xmlns="http://schemas.openxmlformats.org/spreadsheetml/2006/main" count="62" uniqueCount="54">
  <si>
    <t>Plantilla de Ganancias y Pérdidas del Restaurante</t>
  </si>
  <si>
    <t>Generado: 16/09/2025</t>
  </si>
  <si>
    <t>Nombre de la empresa</t>
  </si>
  <si>
    <t>Restaurante Demo S.A. de C.V.</t>
  </si>
  <si>
    <t>Período cubierto</t>
  </si>
  <si>
    <t>Enero 2025</t>
  </si>
  <si>
    <t>INGRESOS NETOS</t>
  </si>
  <si>
    <t>INGRESOS</t>
  </si>
  <si>
    <t>VENTAS</t>
  </si>
  <si>
    <t>Alimentos</t>
  </si>
  <si>
    <t>Bebidas (sin alcohol)</t>
  </si>
  <si>
    <t>Bebidas con alcohol</t>
  </si>
  <si>
    <t>Cerveza (botella y lata)</t>
  </si>
  <si>
    <t>Cerveza (tirada)</t>
  </si>
  <si>
    <t>Vino</t>
  </si>
  <si>
    <t>Mercadería</t>
  </si>
  <si>
    <t>Otros ingresos</t>
  </si>
  <si>
    <t>TOTAL DE VENTAS</t>
  </si>
  <si>
    <t>COSTO DE LOS BIENES VENDIDOS (CoGS)</t>
  </si>
  <si>
    <t>TOTAL DE CoGS</t>
  </si>
  <si>
    <t>BENEFICIO BRUTO | Ventas menos CoGS</t>
  </si>
  <si>
    <t>Otro</t>
  </si>
  <si>
    <t>GASTOS DE MANO DE OBRA TOTALES</t>
  </si>
  <si>
    <t>OTROS GASTOS</t>
  </si>
  <si>
    <t>Gastos operativos directos</t>
  </si>
  <si>
    <t>Música y entretenimiento</t>
  </si>
  <si>
    <t>Marketing</t>
  </si>
  <si>
    <t>Servicios públicos</t>
  </si>
  <si>
    <t>Gastos generales y administrativos</t>
  </si>
  <si>
    <t>Reparaciones y mantenimiento</t>
  </si>
  <si>
    <t>Alquiler/Hipoteca</t>
  </si>
  <si>
    <t>Arrendamientos de equipos</t>
  </si>
  <si>
    <t>Gastos generales corporativos</t>
  </si>
  <si>
    <t>Depreciación y amortización</t>
  </si>
  <si>
    <t>Gastos por intereses</t>
  </si>
  <si>
    <t>Otros gastos</t>
  </si>
  <si>
    <t>TOTAL DE OTROS GASTOS</t>
  </si>
  <si>
    <t>GASTOS TOTALES</t>
  </si>
  <si>
    <t>KPIs</t>
  </si>
  <si>
    <t>Margen bruto</t>
  </si>
  <si>
    <t>Margen neto</t>
  </si>
  <si>
    <t>CoGS / Ventas</t>
  </si>
  <si>
    <t>Mano de obra / Ventas</t>
  </si>
  <si>
    <t>Otros gastos / Ventas</t>
  </si>
  <si>
    <t>Edita solo las celdas amarillas (montos). El resto se calcula automáticamente.</t>
  </si>
  <si>
    <t>Puedes añadir notas en la columna G.</t>
  </si>
  <si>
    <t>Cómo usar esta plantilla</t>
  </si>
  <si>
    <t>1) Cambia el nombre y periodo en la parte superior de la hoja 'PyG'.</t>
  </si>
  <si>
    <t>2) Introduce tus cifras en las celdas amarillas. Puedes agregar notas al lado derecho.</t>
  </si>
  <si>
    <t>3) Los totales, márgenes e ingresos netos se calculan automáticamente.</t>
  </si>
  <si>
    <t>4) Utiliza la gráfica para ver la estructura de costos.</t>
  </si>
  <si>
    <t>Notas:</t>
  </si>
  <si>
    <t>• Las fórmulas funcionan en Excel en español. Los nombres de funciones se localizan automáticamente.</t>
  </si>
  <si>
    <t>• Puedes personalizar categorías renombrando los rótulos (columna 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</si>
</sst>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%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rgb="FF6B6B6B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E2F0D9"/>
        <bgColor indexed="64"/>
      </patternFill>
    </fill>
    <fill>
      <patternFill patternType="solid">
        <fgColor rgb="FF243447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rgb="FF2F455C"/>
        <bgColor indexed="64"/>
      </patternFill>
    </fill>
    <fill>
      <patternFill patternType="solid">
        <fgColor rgb="FFD9E1F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left" vertical="center"/>
    </xf>
    <xf numFmtId="164" fontId="0" fillId="2" borderId="1" xfId="0" applyNumberFormat="1" applyFill="1" applyBorder="1"/>
    <xf numFmtId="0" fontId="5" fillId="4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0" fillId="0" borderId="1" xfId="0" applyBorder="1"/>
    <xf numFmtId="164" fontId="6" fillId="7" borderId="1" xfId="0" applyNumberFormat="1" applyFont="1" applyFill="1" applyBorder="1"/>
    <xf numFmtId="164" fontId="6" fillId="5" borderId="1" xfId="0" applyNumberFormat="1" applyFont="1" applyFill="1" applyBorder="1"/>
    <xf numFmtId="0" fontId="1" fillId="0" borderId="0" xfId="0" applyFont="1"/>
    <xf numFmtId="0" fontId="2" fillId="0" borderId="0" xfId="0" applyFont="1"/>
    <xf numFmtId="164" fontId="0" fillId="2" borderId="1" xfId="0" applyNumberFormat="1" applyFill="1" applyBorder="1"/>
    <xf numFmtId="0" fontId="3" fillId="3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65" fontId="6" fillId="5" borderId="1" xfId="0" applyNumberFormat="1" applyFont="1" applyFill="1" applyBorder="1"/>
  </cellXfs>
  <cellStyles count="1">
    <cellStyle name="Normal" xfId="0" builtinId="0"/>
  </cellStyles>
  <dxfs count="4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Resumen: estructura de costos y resultado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Ventas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PyG!$A$1</c:f>
              <c:strCache>
                <c:ptCount val="1"/>
                <c:pt idx="0">
                  <c:v>Plantilla de Ganancias y Pérdidas del Restaurante</c:v>
                </c:pt>
              </c:strCache>
            </c:strRef>
          </c:cat>
          <c:val>
            <c:numRef>
              <c:f>PyG!$B$16</c:f>
              <c:numCache>
                <c:formatCode>"$"#,##0.00</c:formatCode>
                <c:ptCount val="1"/>
                <c:pt idx="0">
                  <c:v>82700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80-4EDA-9D6D-057F436E92D9}"/>
            </c:ext>
          </c:extLst>
        </c:ser>
        <c:ser>
          <c:idx val="1"/>
          <c:order val="1"/>
          <c:tx>
            <c:v>CoGS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PyG!$B$28</c:f>
              <c:numCache>
                <c:formatCode>"$"#,##0.00</c:formatCode>
                <c:ptCount val="1"/>
                <c:pt idx="0">
                  <c:v>25085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80-4EDA-9D6D-057F436E92D9}"/>
            </c:ext>
          </c:extLst>
        </c:ser>
        <c:ser>
          <c:idx val="2"/>
          <c:order val="2"/>
          <c:tx>
            <c:v>Mano de obra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PyG!$F$12</c:f>
              <c:numCache>
                <c:formatCode>"$"#,##0.00</c:formatCode>
                <c:ptCount val="1"/>
                <c:pt idx="0">
                  <c:v>24300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80-4EDA-9D6D-057F436E92D9}"/>
            </c:ext>
          </c:extLst>
        </c:ser>
        <c:ser>
          <c:idx val="3"/>
          <c:order val="3"/>
          <c:tx>
            <c:v>Otros gastos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PyG!$F$28</c:f>
              <c:numCache>
                <c:formatCode>"$"#,##0.00</c:formatCode>
                <c:ptCount val="1"/>
                <c:pt idx="0">
                  <c:v>17700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80-4EDA-9D6D-057F436E92D9}"/>
            </c:ext>
          </c:extLst>
        </c:ser>
        <c:ser>
          <c:idx val="4"/>
          <c:order val="4"/>
          <c:tx>
            <c:v>Ingresos netos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PyG!$E$4</c:f>
              <c:numCache>
                <c:formatCode>"$"#,##0.00</c:formatCode>
                <c:ptCount val="1"/>
                <c:pt idx="0">
                  <c:v>15615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80-4EDA-9D6D-057F436E9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10001"/>
        <c:axId val="50010002"/>
      </c:barChart>
      <c:cat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s-ES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50010002"/>
        <c:crosses val="autoZero"/>
        <c:auto val="1"/>
        <c:lblAlgn val="ctr"/>
        <c:lblOffset val="100"/>
        <c:noMultiLvlLbl val="0"/>
      </c:catAx>
      <c:valAx>
        <c:axId val="50010002"/>
        <c:scaling>
          <c:orientation val="minMax"/>
        </c:scaling>
        <c:delete val="0"/>
        <c:axPos val="l"/>
        <c:majorGridlines/>
        <c:numFmt formatCode="&quot;$&quot;#,##0" sourceLinked="0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338666</xdr:colOff>
      <xdr:row>9</xdr:row>
      <xdr:rowOff>177799</xdr:rowOff>
    </xdr:from>
    <xdr:to>
      <xdr:col>17</xdr:col>
      <xdr:colOff>275163</xdr:colOff>
      <xdr:row>30</xdr:row>
      <xdr:rowOff>10582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abSelected="1" zoomScale="90" zoomScaleNormal="90" workbookViewId="0">
      <pane ySplit="7" topLeftCell="A8" activePane="bottomLeft" state="frozen"/>
      <selection pane="bottomLeft" activeCell="L44" sqref="L44"/>
    </sheetView>
  </sheetViews>
  <sheetFormatPr baseColWidth="10" defaultColWidth="9.140625" defaultRowHeight="15" x14ac:dyDescent="0.25"/>
  <cols>
    <col min="1" max="1" width="36.7109375" customWidth="1"/>
    <col min="2" max="2" width="15.7109375" customWidth="1"/>
    <col min="3" max="3" width="26.7109375" customWidth="1"/>
    <col min="5" max="5" width="36.7109375" customWidth="1"/>
    <col min="6" max="6" width="15.7109375" customWidth="1"/>
    <col min="7" max="7" width="26.7109375" customWidth="1"/>
  </cols>
  <sheetData>
    <row r="1" spans="1:7" ht="24" customHeight="1" x14ac:dyDescent="0.35">
      <c r="A1" s="9" t="s">
        <v>0</v>
      </c>
      <c r="B1" s="9"/>
      <c r="C1" s="9"/>
      <c r="E1" s="10" t="s">
        <v>1</v>
      </c>
      <c r="F1" s="10"/>
      <c r="G1" s="10"/>
    </row>
    <row r="2" spans="1:7" x14ac:dyDescent="0.25">
      <c r="A2" s="10" t="s">
        <v>44</v>
      </c>
      <c r="B2" s="10"/>
      <c r="C2" s="10"/>
      <c r="E2" s="10" t="s">
        <v>45</v>
      </c>
      <c r="F2" s="10"/>
      <c r="G2" s="10"/>
    </row>
    <row r="3" spans="1:7" ht="15.75" x14ac:dyDescent="0.25">
      <c r="A3" s="2" t="s">
        <v>2</v>
      </c>
      <c r="B3" s="11" t="s">
        <v>3</v>
      </c>
      <c r="C3" s="11"/>
      <c r="E3" s="12" t="s">
        <v>6</v>
      </c>
      <c r="F3" s="12"/>
      <c r="G3" s="12"/>
    </row>
    <row r="4" spans="1:7" ht="18.75" x14ac:dyDescent="0.25">
      <c r="A4" s="2" t="s">
        <v>4</v>
      </c>
      <c r="B4" s="11" t="s">
        <v>5</v>
      </c>
      <c r="C4" s="11"/>
      <c r="E4" s="13">
        <f>B30-F30</f>
        <v>15615</v>
      </c>
      <c r="F4" s="13"/>
      <c r="G4" s="13"/>
    </row>
    <row r="5" spans="1:7" x14ac:dyDescent="0.25">
      <c r="E5" s="4" t="s">
        <v>38</v>
      </c>
    </row>
    <row r="6" spans="1:7" x14ac:dyDescent="0.25">
      <c r="A6" s="14" t="s">
        <v>7</v>
      </c>
      <c r="B6" s="14"/>
      <c r="C6" s="14"/>
      <c r="E6" s="16" t="s">
        <v>39</v>
      </c>
      <c r="F6" s="17">
        <f>IFERROR(B30/B16,0)</f>
        <v>0.69667472793228535</v>
      </c>
      <c r="G6" s="14"/>
    </row>
    <row r="7" spans="1:7" x14ac:dyDescent="0.25">
      <c r="A7" s="15" t="s">
        <v>8</v>
      </c>
      <c r="B7" s="15"/>
      <c r="C7" s="15"/>
      <c r="E7" s="16" t="s">
        <v>40</v>
      </c>
      <c r="F7" s="17">
        <f>IFERROR(E4/B16,0)</f>
        <v>0.1888149939540508</v>
      </c>
      <c r="G7" s="15"/>
    </row>
    <row r="8" spans="1:7" x14ac:dyDescent="0.25">
      <c r="A8" s="2" t="s">
        <v>9</v>
      </c>
      <c r="B8" s="3">
        <v>45000</v>
      </c>
      <c r="C8" s="6"/>
      <c r="E8" s="2" t="s">
        <v>41</v>
      </c>
      <c r="F8" s="3">
        <v>12000</v>
      </c>
      <c r="G8" s="6"/>
    </row>
    <row r="9" spans="1:7" x14ac:dyDescent="0.25">
      <c r="A9" s="2" t="s">
        <v>10</v>
      </c>
      <c r="B9" s="3">
        <v>8000</v>
      </c>
      <c r="C9" s="6"/>
      <c r="E9" s="2" t="s">
        <v>42</v>
      </c>
      <c r="F9" s="3">
        <v>9000</v>
      </c>
      <c r="G9" s="6"/>
    </row>
    <row r="10" spans="1:7" x14ac:dyDescent="0.25">
      <c r="A10" s="2" t="s">
        <v>11</v>
      </c>
      <c r="B10" s="3">
        <v>12000</v>
      </c>
      <c r="C10" s="6"/>
      <c r="E10" s="2" t="s">
        <v>43</v>
      </c>
      <c r="F10" s="3">
        <v>2800</v>
      </c>
      <c r="G10" s="6"/>
    </row>
    <row r="11" spans="1:7" x14ac:dyDescent="0.25">
      <c r="A11" s="2" t="s">
        <v>12</v>
      </c>
      <c r="B11" s="3">
        <v>5500</v>
      </c>
      <c r="C11" s="6"/>
      <c r="E11" s="2" t="s">
        <v>21</v>
      </c>
      <c r="F11" s="3">
        <v>500</v>
      </c>
      <c r="G11" s="6"/>
    </row>
    <row r="12" spans="1:7" x14ac:dyDescent="0.25">
      <c r="A12" s="2" t="s">
        <v>13</v>
      </c>
      <c r="B12" s="3">
        <v>3800</v>
      </c>
      <c r="C12" s="6"/>
      <c r="E12" s="5" t="s">
        <v>22</v>
      </c>
      <c r="F12" s="7">
        <f>SUM(F8:F11)</f>
        <v>24300</v>
      </c>
      <c r="G12" s="5"/>
    </row>
    <row r="13" spans="1:7" x14ac:dyDescent="0.25">
      <c r="A13" s="2" t="s">
        <v>14</v>
      </c>
      <c r="B13" s="3">
        <v>6200</v>
      </c>
      <c r="C13" s="6"/>
    </row>
    <row r="14" spans="1:7" x14ac:dyDescent="0.25">
      <c r="A14" s="2" t="s">
        <v>15</v>
      </c>
      <c r="B14" s="3">
        <v>1300</v>
      </c>
      <c r="C14" s="6"/>
    </row>
    <row r="15" spans="1:7" x14ac:dyDescent="0.25">
      <c r="A15" s="2" t="s">
        <v>16</v>
      </c>
      <c r="B15" s="3">
        <v>900</v>
      </c>
      <c r="C15" s="6"/>
      <c r="E15" s="15" t="s">
        <v>23</v>
      </c>
      <c r="F15" s="15"/>
      <c r="G15" s="15"/>
    </row>
    <row r="16" spans="1:7" x14ac:dyDescent="0.25">
      <c r="A16" s="5" t="s">
        <v>17</v>
      </c>
      <c r="B16" s="7">
        <f>SUM(B8:B15)</f>
        <v>82700</v>
      </c>
      <c r="C16" s="5"/>
      <c r="E16" s="2" t="s">
        <v>24</v>
      </c>
      <c r="F16" s="3">
        <v>2500</v>
      </c>
      <c r="G16" s="6"/>
    </row>
    <row r="17" spans="1:7" x14ac:dyDescent="0.25">
      <c r="E17" s="2" t="s">
        <v>25</v>
      </c>
      <c r="F17" s="3">
        <v>400</v>
      </c>
      <c r="G17" s="6"/>
    </row>
    <row r="18" spans="1:7" x14ac:dyDescent="0.25">
      <c r="A18" s="14" t="s">
        <v>18</v>
      </c>
      <c r="B18" s="14"/>
      <c r="C18" s="14"/>
      <c r="E18" s="2" t="s">
        <v>26</v>
      </c>
      <c r="F18" s="3">
        <v>1200</v>
      </c>
      <c r="G18" s="6"/>
    </row>
    <row r="19" spans="1:7" x14ac:dyDescent="0.25">
      <c r="A19" s="15"/>
      <c r="B19" s="15"/>
      <c r="C19" s="15"/>
      <c r="E19" s="2" t="s">
        <v>27</v>
      </c>
      <c r="F19" s="3">
        <v>2100</v>
      </c>
      <c r="G19" s="6"/>
    </row>
    <row r="20" spans="1:7" x14ac:dyDescent="0.25">
      <c r="A20" s="2" t="s">
        <v>9</v>
      </c>
      <c r="B20" s="3">
        <f>B8*0.35</f>
        <v>15749.999999999998</v>
      </c>
      <c r="C20" s="6"/>
      <c r="E20" s="2" t="s">
        <v>28</v>
      </c>
      <c r="F20" s="3">
        <v>1600</v>
      </c>
      <c r="G20" s="6"/>
    </row>
    <row r="21" spans="1:7" x14ac:dyDescent="0.25">
      <c r="A21" s="2" t="s">
        <v>10</v>
      </c>
      <c r="B21" s="3">
        <f>B9*0.2</f>
        <v>1600</v>
      </c>
      <c r="C21" s="6"/>
      <c r="E21" s="2" t="s">
        <v>29</v>
      </c>
      <c r="F21" s="3">
        <v>700</v>
      </c>
      <c r="G21" s="6"/>
    </row>
    <row r="22" spans="1:7" x14ac:dyDescent="0.25">
      <c r="A22" s="2" t="s">
        <v>11</v>
      </c>
      <c r="B22" s="3">
        <f>B10*0.25</f>
        <v>3000</v>
      </c>
      <c r="C22" s="6"/>
      <c r="E22" s="2" t="s">
        <v>30</v>
      </c>
      <c r="F22" s="3">
        <v>6000</v>
      </c>
      <c r="G22" s="6"/>
    </row>
    <row r="23" spans="1:7" x14ac:dyDescent="0.25">
      <c r="A23" s="2" t="s">
        <v>12</v>
      </c>
      <c r="B23" s="3">
        <f>B11*0.25</f>
        <v>1375</v>
      </c>
      <c r="C23" s="6"/>
      <c r="E23" s="2" t="s">
        <v>31</v>
      </c>
      <c r="F23" s="3">
        <v>900</v>
      </c>
      <c r="G23" s="6"/>
    </row>
    <row r="24" spans="1:7" x14ac:dyDescent="0.25">
      <c r="A24" s="2" t="s">
        <v>13</v>
      </c>
      <c r="B24" s="3">
        <f>B12*0.2</f>
        <v>760</v>
      </c>
      <c r="C24" s="6"/>
      <c r="E24" s="2" t="s">
        <v>32</v>
      </c>
      <c r="F24" s="3">
        <v>800</v>
      </c>
      <c r="G24" s="6"/>
    </row>
    <row r="25" spans="1:7" x14ac:dyDescent="0.25">
      <c r="A25" s="2" t="s">
        <v>14</v>
      </c>
      <c r="B25" s="3">
        <f>B13*0.3</f>
        <v>1860</v>
      </c>
      <c r="C25" s="6"/>
      <c r="E25" s="2" t="s">
        <v>33</v>
      </c>
      <c r="F25" s="3">
        <v>700</v>
      </c>
      <c r="G25" s="6"/>
    </row>
    <row r="26" spans="1:7" x14ac:dyDescent="0.25">
      <c r="A26" s="2" t="s">
        <v>15</v>
      </c>
      <c r="B26" s="3">
        <f>B14*0.5</f>
        <v>650</v>
      </c>
      <c r="C26" s="6"/>
      <c r="E26" s="2" t="s">
        <v>34</v>
      </c>
      <c r="F26" s="3">
        <v>300</v>
      </c>
      <c r="G26" s="6"/>
    </row>
    <row r="27" spans="1:7" x14ac:dyDescent="0.25">
      <c r="A27" s="2" t="s">
        <v>16</v>
      </c>
      <c r="B27" s="3">
        <f>B15*0.1</f>
        <v>90</v>
      </c>
      <c r="C27" s="6"/>
      <c r="E27" s="2" t="s">
        <v>35</v>
      </c>
      <c r="F27" s="3">
        <v>500</v>
      </c>
      <c r="G27" s="6"/>
    </row>
    <row r="28" spans="1:7" x14ac:dyDescent="0.25">
      <c r="A28" s="5" t="s">
        <v>19</v>
      </c>
      <c r="B28" s="7">
        <f>SUM(B20:B27)</f>
        <v>25085</v>
      </c>
      <c r="C28" s="5"/>
      <c r="E28" s="5" t="s">
        <v>36</v>
      </c>
      <c r="F28" s="7">
        <f>SUM(F16:F27)</f>
        <v>17700</v>
      </c>
      <c r="G28" s="5"/>
    </row>
    <row r="30" spans="1:7" x14ac:dyDescent="0.25">
      <c r="A30" s="5" t="s">
        <v>20</v>
      </c>
      <c r="B30" s="8">
        <f>B16-B28</f>
        <v>57615</v>
      </c>
      <c r="C30" s="5"/>
      <c r="E30" s="5" t="s">
        <v>37</v>
      </c>
      <c r="F30" s="8">
        <f>F12+F28</f>
        <v>42000</v>
      </c>
      <c r="G30" s="5"/>
    </row>
  </sheetData>
  <mergeCells count="15">
    <mergeCell ref="A6:C6"/>
    <mergeCell ref="A7:C7"/>
    <mergeCell ref="A18:C18"/>
    <mergeCell ref="A19:C19"/>
    <mergeCell ref="E6:G6"/>
    <mergeCell ref="E7:G7"/>
    <mergeCell ref="E15:G15"/>
    <mergeCell ref="A1:C1"/>
    <mergeCell ref="E1:G1"/>
    <mergeCell ref="B3:C3"/>
    <mergeCell ref="B4:C4"/>
    <mergeCell ref="E3:G3"/>
    <mergeCell ref="E4:G4"/>
    <mergeCell ref="A2:C2"/>
    <mergeCell ref="E2:G2"/>
  </mergeCells>
  <conditionalFormatting sqref="A8:C16">
    <cfRule type="notContainsErrors" dxfId="3" priority="1">
      <formula>NOT(ISERROR(A8))</formula>
    </cfRule>
  </conditionalFormatting>
  <conditionalFormatting sqref="A20:C28">
    <cfRule type="notContainsErrors" dxfId="2" priority="2">
      <formula>NOT(ISERROR(A20))</formula>
    </cfRule>
  </conditionalFormatting>
  <conditionalFormatting sqref="E8:G12">
    <cfRule type="notContainsErrors" dxfId="1" priority="3">
      <formula>NOT(ISERROR(E8))</formula>
    </cfRule>
  </conditionalFormatting>
  <conditionalFormatting sqref="E16:G28">
    <cfRule type="notContainsErrors" dxfId="0" priority="4">
      <formula>NOT(ISERROR(E16))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cols>
    <col min="1" max="2" width="60.7109375" customWidth="1"/>
  </cols>
  <sheetData>
    <row r="1" spans="1:1" ht="21" x14ac:dyDescent="0.35">
      <c r="A1" s="1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8" spans="1:1" ht="21" x14ac:dyDescent="0.35">
      <c r="A8" s="1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PyG</vt:lpstr>
      <vt:lpstr>Diccionario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Jiménez Canales</dc:creator>
  <cp:lastModifiedBy>Sergio Jiménez Canales</cp:lastModifiedBy>
  <dcterms:created xsi:type="dcterms:W3CDTF">2025-09-16T07:38:14Z</dcterms:created>
  <dcterms:modified xsi:type="dcterms:W3CDTF">2025-09-16T08:18:55Z</dcterms:modified>
</cp:coreProperties>
</file>