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ingresos y gastos excel gratis autónomos\"/>
    </mc:Choice>
  </mc:AlternateContent>
  <xr:revisionPtr revIDLastSave="0" documentId="13_ncr:1_{2374C531-DAA2-422D-B3D7-6F22DD1C4364}" xr6:coauthVersionLast="47" xr6:coauthVersionMax="47" xr10:uidLastSave="{00000000-0000-0000-0000-000000000000}"/>
  <bookViews>
    <workbookView xWindow="4725" yWindow="2295" windowWidth="21330" windowHeight="13410" xr2:uid="{00000000-000D-0000-FFFF-FFFF00000000}"/>
  </bookViews>
  <sheets>
    <sheet name="Ingresos y gas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9" i="1" l="1"/>
  <c r="N12" i="1" s="1"/>
  <c r="M49" i="1"/>
  <c r="M12" i="1" s="1"/>
  <c r="L49" i="1"/>
  <c r="K49" i="1"/>
  <c r="K12" i="1" s="1"/>
  <c r="J49" i="1"/>
  <c r="I49" i="1"/>
  <c r="H49" i="1"/>
  <c r="G49" i="1"/>
  <c r="G12" i="1" s="1"/>
  <c r="F49" i="1"/>
  <c r="F12" i="1" s="1"/>
  <c r="E49" i="1"/>
  <c r="E12" i="1" s="1"/>
  <c r="D49" i="1"/>
  <c r="D12" i="1" s="1"/>
  <c r="C49" i="1"/>
  <c r="C12" i="1" s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K32" i="1"/>
  <c r="K51" i="1" s="1"/>
  <c r="K13" i="1" s="1"/>
  <c r="J32" i="1"/>
  <c r="J11" i="1" s="1"/>
  <c r="N30" i="1"/>
  <c r="M30" i="1"/>
  <c r="L30" i="1"/>
  <c r="K30" i="1"/>
  <c r="J30" i="1"/>
  <c r="I30" i="1"/>
  <c r="H30" i="1"/>
  <c r="G30" i="1"/>
  <c r="F30" i="1"/>
  <c r="E30" i="1"/>
  <c r="D30" i="1"/>
  <c r="C30" i="1"/>
  <c r="O30" i="1" s="1"/>
  <c r="O29" i="1"/>
  <c r="O28" i="1"/>
  <c r="O27" i="1"/>
  <c r="O26" i="1"/>
  <c r="O25" i="1"/>
  <c r="N22" i="1"/>
  <c r="N32" i="1" s="1"/>
  <c r="M22" i="1"/>
  <c r="L22" i="1"/>
  <c r="K22" i="1"/>
  <c r="J22" i="1"/>
  <c r="I22" i="1"/>
  <c r="I32" i="1" s="1"/>
  <c r="I11" i="1" s="1"/>
  <c r="H22" i="1"/>
  <c r="H32" i="1" s="1"/>
  <c r="H11" i="1" s="1"/>
  <c r="G22" i="1"/>
  <c r="F22" i="1"/>
  <c r="E22" i="1"/>
  <c r="D22" i="1"/>
  <c r="C22" i="1"/>
  <c r="O21" i="1"/>
  <c r="O20" i="1"/>
  <c r="O19" i="1"/>
  <c r="O18" i="1"/>
  <c r="O17" i="1"/>
  <c r="O16" i="1"/>
  <c r="L12" i="1"/>
  <c r="H51" i="1" l="1"/>
  <c r="H13" i="1" s="1"/>
  <c r="I51" i="1"/>
  <c r="I13" i="1" s="1"/>
  <c r="J51" i="1"/>
  <c r="J13" i="1" s="1"/>
  <c r="O22" i="1"/>
  <c r="D32" i="1"/>
  <c r="D11" i="1" s="1"/>
  <c r="E32" i="1"/>
  <c r="E11" i="1" s="1"/>
  <c r="F32" i="1"/>
  <c r="G32" i="1"/>
  <c r="L32" i="1"/>
  <c r="M32" i="1"/>
  <c r="F51" i="1"/>
  <c r="F13" i="1" s="1"/>
  <c r="F11" i="1"/>
  <c r="L51" i="1"/>
  <c r="L13" i="1" s="1"/>
  <c r="L11" i="1"/>
  <c r="M51" i="1"/>
  <c r="M13" i="1" s="1"/>
  <c r="M11" i="1"/>
  <c r="N51" i="1"/>
  <c r="N13" i="1" s="1"/>
  <c r="N11" i="1"/>
  <c r="G51" i="1"/>
  <c r="G13" i="1" s="1"/>
  <c r="G11" i="1"/>
  <c r="K11" i="1"/>
  <c r="O49" i="1"/>
  <c r="O12" i="1" s="1"/>
  <c r="C32" i="1"/>
  <c r="H12" i="1"/>
  <c r="I12" i="1"/>
  <c r="J12" i="1"/>
  <c r="E51" i="1" l="1"/>
  <c r="E13" i="1" s="1"/>
  <c r="D51" i="1"/>
  <c r="D13" i="1" s="1"/>
  <c r="C11" i="1"/>
  <c r="O32" i="1"/>
  <c r="O11" i="1" s="1"/>
  <c r="C51" i="1"/>
  <c r="O51" i="1" l="1"/>
  <c r="O13" i="1" s="1"/>
  <c r="C13" i="1"/>
</calcChain>
</file>

<file path=xl/sharedStrings.xml><?xml version="1.0" encoding="utf-8"?>
<sst xmlns="http://schemas.openxmlformats.org/spreadsheetml/2006/main" count="57" uniqueCount="56">
  <si>
    <t>PLANTILLA DE INGRESOS Y GASTOS PARA AUTÓNOMOS</t>
  </si>
  <si>
    <t>Nombre del autónomo/negocio:</t>
  </si>
  <si>
    <t>Ejemplo: Estudio Sergio Proyectos</t>
  </si>
  <si>
    <t>Período representado:</t>
  </si>
  <si>
    <t>Año 2025</t>
  </si>
  <si>
    <t>TENDENCIA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</si>
  <si>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</si>
  <si>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</si>
  <si>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</si>
  <si>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</si>
  <si>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</si>
  <si>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</si>
  <si>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</si>
  <si>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</si>
  <si>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</si>
  <si>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</si>
  <si>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</si>
  <si>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</si>
  <si>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AÑO A LA FECHA</t>
  </si>
  <si>
    <t>GANANCIA BRUTA</t>
  </si>
  <si>
    <t>GASTOS TOTALES</t>
  </si>
  <si>
    <t>GANANCIA/PÉRDIDA</t>
  </si>
  <si>
    <t>GANANCIAS</t>
  </si>
  <si>
    <t>Ingresos por ventas</t>
  </si>
  <si>
    <t>Ingresos por servicios</t>
  </si>
  <si>
    <t>Intereses recibidos</t>
  </si>
  <si>
    <t>Otros ingresos 1</t>
  </si>
  <si>
    <t>Otros ingresos 2</t>
  </si>
  <si>
    <t>Otros ingresos 3</t>
  </si>
  <si>
    <t>INGRESOS TOTALES</t>
  </si>
  <si>
    <t>REDUCCIONES</t>
  </si>
  <si>
    <t>Devoluciones de ventas</t>
  </si>
  <si>
    <t>Descuentos sobre ventas</t>
  </si>
  <si>
    <t>Costo de bienes vendidos (COGS)</t>
  </si>
  <si>
    <t>Otros costos directos 1</t>
  </si>
  <si>
    <t>Otros costos directos 2</t>
  </si>
  <si>
    <t>REDUCCIONES TOTALES</t>
  </si>
  <si>
    <t>BENEFICIO BRUTO (Ingresos totales - Reducciones totales)</t>
  </si>
  <si>
    <t>GASTOS</t>
  </si>
  <si>
    <t>Cuota de autónomos (RETA)</t>
  </si>
  <si>
    <t>Alquiler de oficina/espacio</t>
  </si>
  <si>
    <t>Suministros (agua, luz)</t>
  </si>
  <si>
    <t>Teléfono e internet</t>
  </si>
  <si>
    <t>Software y herramientas</t>
  </si>
  <si>
    <t>Publicidad y marketing</t>
  </si>
  <si>
    <t>Transporte y combustible</t>
  </si>
  <si>
    <t>Dietas y viajes</t>
  </si>
  <si>
    <t>Bancos y comisiones</t>
  </si>
  <si>
    <t>Honorarios profesionales (asesoría, gestoría)</t>
  </si>
  <si>
    <t>Materiales y compras</t>
  </si>
  <si>
    <t>Formación</t>
  </si>
  <si>
    <t>Seguros</t>
  </si>
  <si>
    <t>Otros gastos</t>
  </si>
  <si>
    <t>RESULTADO NETO (Beneficio bruto - Gastos totales)</t>
  </si>
  <si>
    <t>Notas:</t>
  </si>
  <si>
    <t>Edita solo los importes mensuales en las filas de categorías. Los totales, 'Año a la fecha' y el gráfico se actualizan automáticamente.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</si>
</sst>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8"/>
      <color rgb="FF1F4E79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66666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2EFFF"/>
        <bgColor indexed="64"/>
      </patternFill>
    </fill>
    <fill>
      <patternFill patternType="solid">
        <fgColor rgb="FFDAE3F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EF5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/>
    </xf>
    <xf numFmtId="0" fontId="0" fillId="0" borderId="1" xfId="0" applyBorder="1"/>
    <xf numFmtId="38" fontId="2" fillId="0" borderId="1" xfId="0" applyNumberFormat="1" applyFont="1" applyBorder="1" applyAlignment="1">
      <alignment horizontal="right"/>
    </xf>
    <xf numFmtId="0" fontId="0" fillId="0" borderId="1" xfId="0" applyBorder="1" applyAlignment="1">
      <alignment horizontal="left"/>
    </xf>
    <xf numFmtId="3" fontId="0" fillId="0" borderId="1" xfId="0" applyNumberFormat="1" applyBorder="1" applyAlignment="1">
      <alignment horizontal="right"/>
    </xf>
    <xf numFmtId="0" fontId="3" fillId="4" borderId="1" xfId="0" applyFont="1" applyFill="1" applyBorder="1" applyAlignment="1">
      <alignment horizontal="left"/>
    </xf>
    <xf numFmtId="38" fontId="2" fillId="5" borderId="1" xfId="0" applyNumberFormat="1" applyFont="1" applyFill="1" applyBorder="1" applyAlignment="1">
      <alignment horizontal="right"/>
    </xf>
    <xf numFmtId="38" fontId="0" fillId="0" borderId="1" xfId="0" applyNumberFormat="1" applyBorder="1" applyAlignment="1">
      <alignment horizontal="right"/>
    </xf>
    <xf numFmtId="0" fontId="2" fillId="0" borderId="0" xfId="0" applyFont="1"/>
    <xf numFmtId="0" fontId="4" fillId="0" borderId="0" xfId="0" applyFont="1"/>
    <xf numFmtId="0" fontId="1" fillId="0" borderId="0" xfId="0" applyFont="1" applyAlignment="1">
      <alignment vertical="center"/>
    </xf>
    <xf numFmtId="0" fontId="2" fillId="3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Ganancia bruta vs Gastos totales (mensual)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'Ingresos y gastos'!$A$11</c:f>
              <c:strCache>
                <c:ptCount val="1"/>
                <c:pt idx="0">
                  <c:v>GANANCIA BRUTA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'Ingresos y gastos'!$C$9:$N$9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'Ingresos y gastos'!$C$11:$N$11</c:f>
              <c:numCache>
                <c:formatCode>#,##0_);[Red]\(#,##0\)</c:formatCode>
                <c:ptCount val="12"/>
                <c:pt idx="0">
                  <c:v>231300</c:v>
                </c:pt>
                <c:pt idx="1">
                  <c:v>68690</c:v>
                </c:pt>
                <c:pt idx="2">
                  <c:v>291960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0CF-4BB1-90C5-2A0967DDB636}"/>
            </c:ext>
          </c:extLst>
        </c:ser>
        <c:ser>
          <c:idx val="1"/>
          <c:order val="1"/>
          <c:tx>
            <c:strRef>
              <c:f>'Ingresos y gastos'!$A$12</c:f>
              <c:strCache>
                <c:ptCount val="1"/>
                <c:pt idx="0">
                  <c:v>GASTOS TOTALES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'Ingresos y gastos'!$C$9:$N$9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'Ingresos y gastos'!$C$12:$N$12</c:f>
              <c:numCache>
                <c:formatCode>#,##0_);[Red]\(#,##0\)</c:formatCode>
                <c:ptCount val="12"/>
                <c:pt idx="0">
                  <c:v>3734</c:v>
                </c:pt>
                <c:pt idx="1">
                  <c:v>3492</c:v>
                </c:pt>
                <c:pt idx="2">
                  <c:v>4571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0CF-4BB1-90C5-2A0967DDB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010001"/>
        <c:axId val="50010002"/>
      </c:lineChart>
      <c:catAx>
        <c:axId val="5001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001000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2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47625</xdr:colOff>
      <xdr:row>0</xdr:row>
      <xdr:rowOff>76200</xdr:rowOff>
    </xdr:from>
    <xdr:to>
      <xdr:col>12</xdr:col>
      <xdr:colOff>447675</xdr:colOff>
      <xdr:row>7</xdr:row>
      <xdr:rowOff>257175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4"/>
  <sheetViews>
    <sheetView tabSelected="1" workbookViewId="0">
      <pane xSplit="2" ySplit="10" topLeftCell="C11" activePane="bottomRight" state="frozen"/>
      <selection pane="topRight" activeCell="C1" sqref="C1"/>
      <selection pane="bottomLeft" activeCell="A8" sqref="A8"/>
      <selection pane="bottomRight" activeCell="J42" sqref="J42"/>
    </sheetView>
  </sheetViews>
  <sheetFormatPr baseColWidth="10" defaultColWidth="9.140625" defaultRowHeight="15" x14ac:dyDescent="0.25"/>
  <cols>
    <col min="1" max="1" width="42.7109375" customWidth="1"/>
    <col min="2" max="14" width="12.7109375" customWidth="1"/>
    <col min="15" max="15" width="16.7109375" customWidth="1"/>
  </cols>
  <sheetData>
    <row r="1" spans="1:15" ht="23.25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3" spans="1:15" x14ac:dyDescent="0.25">
      <c r="A3" t="s">
        <v>1</v>
      </c>
      <c r="B3" t="s">
        <v>2</v>
      </c>
    </row>
    <row r="4" spans="1:15" x14ac:dyDescent="0.25">
      <c r="A4" t="s">
        <v>3</v>
      </c>
      <c r="B4" t="s">
        <v>4</v>
      </c>
    </row>
    <row r="8" spans="1:15" ht="24" customHeight="1" x14ac:dyDescent="0.25"/>
    <row r="9" spans="1:15" x14ac:dyDescent="0.25">
      <c r="A9" s="1"/>
      <c r="B9" s="1" t="s">
        <v>5</v>
      </c>
      <c r="C9" s="1" t="s">
        <v>6</v>
      </c>
      <c r="D9" s="1" t="s">
        <v>7</v>
      </c>
      <c r="E9" s="1" t="s">
        <v>8</v>
      </c>
      <c r="F9" s="1" t="s">
        <v>9</v>
      </c>
      <c r="G9" s="1" t="s">
        <v>10</v>
      </c>
      <c r="H9" s="1" t="s">
        <v>11</v>
      </c>
      <c r="I9" s="1" t="s">
        <v>12</v>
      </c>
      <c r="J9" s="1" t="s">
        <v>13</v>
      </c>
      <c r="K9" s="1" t="s">
        <v>14</v>
      </c>
      <c r="L9" s="1" t="s">
        <v>15</v>
      </c>
      <c r="M9" s="1" t="s">
        <v>16</v>
      </c>
      <c r="N9" s="1" t="s">
        <v>17</v>
      </c>
      <c r="O9" s="1" t="s">
        <v>18</v>
      </c>
    </row>
    <row r="10" spans="1:15" ht="8.25" customHeight="1" x14ac:dyDescent="0.25"/>
    <row r="11" spans="1:15" x14ac:dyDescent="0.25">
      <c r="A11" s="2" t="s">
        <v>19</v>
      </c>
      <c r="B11" s="3"/>
      <c r="C11" s="4">
        <f t="shared" ref="C11:O11" si="0">C32</f>
        <v>231300</v>
      </c>
      <c r="D11" s="4">
        <f t="shared" si="0"/>
        <v>68690</v>
      </c>
      <c r="E11" s="4">
        <f t="shared" si="0"/>
        <v>291960</v>
      </c>
      <c r="F11" s="4">
        <f t="shared" si="0"/>
        <v>0</v>
      </c>
      <c r="G11" s="4">
        <f t="shared" si="0"/>
        <v>0</v>
      </c>
      <c r="H11" s="4">
        <f t="shared" si="0"/>
        <v>0</v>
      </c>
      <c r="I11" s="4">
        <f t="shared" si="0"/>
        <v>0</v>
      </c>
      <c r="J11" s="4">
        <f t="shared" si="0"/>
        <v>0</v>
      </c>
      <c r="K11" s="4">
        <f t="shared" si="0"/>
        <v>0</v>
      </c>
      <c r="L11" s="4">
        <f t="shared" si="0"/>
        <v>0</v>
      </c>
      <c r="M11" s="4">
        <f t="shared" si="0"/>
        <v>0</v>
      </c>
      <c r="N11" s="4">
        <f t="shared" si="0"/>
        <v>0</v>
      </c>
      <c r="O11" s="4">
        <f t="shared" si="0"/>
        <v>591950</v>
      </c>
    </row>
    <row r="12" spans="1:15" x14ac:dyDescent="0.25">
      <c r="A12" s="2" t="s">
        <v>20</v>
      </c>
      <c r="B12" s="3"/>
      <c r="C12" s="4">
        <f t="shared" ref="C12:O12" si="1">C49</f>
        <v>3734</v>
      </c>
      <c r="D12" s="4">
        <f t="shared" si="1"/>
        <v>3492</v>
      </c>
      <c r="E12" s="4">
        <f t="shared" si="1"/>
        <v>4571</v>
      </c>
      <c r="F12" s="4">
        <f t="shared" si="1"/>
        <v>0</v>
      </c>
      <c r="G12" s="4">
        <f t="shared" si="1"/>
        <v>0</v>
      </c>
      <c r="H12" s="4">
        <f t="shared" si="1"/>
        <v>0</v>
      </c>
      <c r="I12" s="4">
        <f t="shared" si="1"/>
        <v>0</v>
      </c>
      <c r="J12" s="4">
        <f t="shared" si="1"/>
        <v>0</v>
      </c>
      <c r="K12" s="4">
        <f t="shared" si="1"/>
        <v>0</v>
      </c>
      <c r="L12" s="4">
        <f t="shared" si="1"/>
        <v>0</v>
      </c>
      <c r="M12" s="4">
        <f t="shared" si="1"/>
        <v>0</v>
      </c>
      <c r="N12" s="4">
        <f t="shared" si="1"/>
        <v>0</v>
      </c>
      <c r="O12" s="4">
        <f t="shared" si="1"/>
        <v>11797</v>
      </c>
    </row>
    <row r="13" spans="1:15" x14ac:dyDescent="0.25">
      <c r="A13" s="2" t="s">
        <v>21</v>
      </c>
      <c r="B13" s="3"/>
      <c r="C13" s="4">
        <f t="shared" ref="C13:O13" si="2">C51</f>
        <v>227566</v>
      </c>
      <c r="D13" s="4">
        <f t="shared" si="2"/>
        <v>65198</v>
      </c>
      <c r="E13" s="4">
        <f t="shared" si="2"/>
        <v>287389</v>
      </c>
      <c r="F13" s="4">
        <f t="shared" si="2"/>
        <v>0</v>
      </c>
      <c r="G13" s="4">
        <f t="shared" si="2"/>
        <v>0</v>
      </c>
      <c r="H13" s="4">
        <f t="shared" si="2"/>
        <v>0</v>
      </c>
      <c r="I13" s="4">
        <f t="shared" si="2"/>
        <v>0</v>
      </c>
      <c r="J13" s="4">
        <f t="shared" si="2"/>
        <v>0</v>
      </c>
      <c r="K13" s="4">
        <f t="shared" si="2"/>
        <v>0</v>
      </c>
      <c r="L13" s="4">
        <f t="shared" si="2"/>
        <v>0</v>
      </c>
      <c r="M13" s="4">
        <f t="shared" si="2"/>
        <v>0</v>
      </c>
      <c r="N13" s="4">
        <f t="shared" si="2"/>
        <v>0</v>
      </c>
      <c r="O13" s="4">
        <f t="shared" si="2"/>
        <v>580153</v>
      </c>
    </row>
    <row r="15" spans="1:15" x14ac:dyDescent="0.25">
      <c r="A15" s="2" t="s">
        <v>22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spans="1:15" x14ac:dyDescent="0.25">
      <c r="A16" s="5" t="s">
        <v>23</v>
      </c>
      <c r="B16" s="3"/>
      <c r="C16" s="6">
        <v>220000</v>
      </c>
      <c r="D16" s="6">
        <v>80000</v>
      </c>
      <c r="E16" s="6">
        <v>305000</v>
      </c>
      <c r="F16" s="6"/>
      <c r="G16" s="6"/>
      <c r="H16" s="6"/>
      <c r="I16" s="6"/>
      <c r="J16" s="6"/>
      <c r="K16" s="6"/>
      <c r="L16" s="6"/>
      <c r="M16" s="6"/>
      <c r="N16" s="6"/>
      <c r="O16" s="6">
        <f t="shared" ref="O16:O22" si="3">SUM(C16:N16)</f>
        <v>605000</v>
      </c>
    </row>
    <row r="17" spans="1:15" x14ac:dyDescent="0.25">
      <c r="A17" s="5" t="s">
        <v>24</v>
      </c>
      <c r="B17" s="3"/>
      <c r="C17" s="6">
        <v>35000</v>
      </c>
      <c r="D17" s="6">
        <v>12000</v>
      </c>
      <c r="E17" s="6">
        <v>18000</v>
      </c>
      <c r="F17" s="6"/>
      <c r="G17" s="6"/>
      <c r="H17" s="6"/>
      <c r="I17" s="6"/>
      <c r="J17" s="6"/>
      <c r="K17" s="6"/>
      <c r="L17" s="6"/>
      <c r="M17" s="6"/>
      <c r="N17" s="6"/>
      <c r="O17" s="6">
        <f t="shared" si="3"/>
        <v>65000</v>
      </c>
    </row>
    <row r="18" spans="1:15" x14ac:dyDescent="0.25">
      <c r="A18" s="5" t="s">
        <v>25</v>
      </c>
      <c r="B18" s="3"/>
      <c r="C18" s="6">
        <v>300</v>
      </c>
      <c r="D18" s="6">
        <v>240</v>
      </c>
      <c r="E18" s="6">
        <v>260</v>
      </c>
      <c r="F18" s="6"/>
      <c r="G18" s="6"/>
      <c r="H18" s="6"/>
      <c r="I18" s="6"/>
      <c r="J18" s="6"/>
      <c r="K18" s="6"/>
      <c r="L18" s="6"/>
      <c r="M18" s="6"/>
      <c r="N18" s="6"/>
      <c r="O18" s="6">
        <f t="shared" si="3"/>
        <v>800</v>
      </c>
    </row>
    <row r="19" spans="1:15" x14ac:dyDescent="0.25">
      <c r="A19" s="5" t="s">
        <v>26</v>
      </c>
      <c r="B19" s="3"/>
      <c r="C19" s="6">
        <v>500</v>
      </c>
      <c r="D19" s="6">
        <v>0</v>
      </c>
      <c r="E19" s="6">
        <v>0</v>
      </c>
      <c r="F19" s="6"/>
      <c r="G19" s="6"/>
      <c r="H19" s="6"/>
      <c r="I19" s="6"/>
      <c r="J19" s="6"/>
      <c r="K19" s="6"/>
      <c r="L19" s="6"/>
      <c r="M19" s="6"/>
      <c r="N19" s="6"/>
      <c r="O19" s="6">
        <f t="shared" si="3"/>
        <v>500</v>
      </c>
    </row>
    <row r="20" spans="1:15" x14ac:dyDescent="0.25">
      <c r="A20" s="5" t="s">
        <v>27</v>
      </c>
      <c r="B20" s="3"/>
      <c r="C20" s="6">
        <v>0</v>
      </c>
      <c r="D20" s="6">
        <v>0</v>
      </c>
      <c r="E20" s="6">
        <v>1500</v>
      </c>
      <c r="F20" s="6"/>
      <c r="G20" s="6"/>
      <c r="H20" s="6"/>
      <c r="I20" s="6"/>
      <c r="J20" s="6"/>
      <c r="K20" s="6"/>
      <c r="L20" s="6"/>
      <c r="M20" s="6"/>
      <c r="N20" s="6"/>
      <c r="O20" s="6">
        <f t="shared" si="3"/>
        <v>1500</v>
      </c>
    </row>
    <row r="21" spans="1:15" x14ac:dyDescent="0.25">
      <c r="A21" s="5" t="s">
        <v>28</v>
      </c>
      <c r="B21" s="3"/>
      <c r="C21" s="6">
        <v>200</v>
      </c>
      <c r="D21" s="6">
        <v>200</v>
      </c>
      <c r="E21" s="6">
        <v>200</v>
      </c>
      <c r="F21" s="6"/>
      <c r="G21" s="6"/>
      <c r="H21" s="6"/>
      <c r="I21" s="6"/>
      <c r="J21" s="6"/>
      <c r="K21" s="6"/>
      <c r="L21" s="6"/>
      <c r="M21" s="6"/>
      <c r="N21" s="6"/>
      <c r="O21" s="6">
        <f t="shared" si="3"/>
        <v>600</v>
      </c>
    </row>
    <row r="22" spans="1:15" x14ac:dyDescent="0.25">
      <c r="A22" s="7" t="s">
        <v>29</v>
      </c>
      <c r="B22" s="3"/>
      <c r="C22" s="8">
        <f t="shared" ref="C22:N22" si="4">C16+C17+C18+C19+C20+C21</f>
        <v>256000</v>
      </c>
      <c r="D22" s="8">
        <f t="shared" si="4"/>
        <v>92440</v>
      </c>
      <c r="E22" s="8">
        <f t="shared" si="4"/>
        <v>324960</v>
      </c>
      <c r="F22" s="8">
        <f t="shared" si="4"/>
        <v>0</v>
      </c>
      <c r="G22" s="8">
        <f t="shared" si="4"/>
        <v>0</v>
      </c>
      <c r="H22" s="8">
        <f t="shared" si="4"/>
        <v>0</v>
      </c>
      <c r="I22" s="8">
        <f t="shared" si="4"/>
        <v>0</v>
      </c>
      <c r="J22" s="8">
        <f t="shared" si="4"/>
        <v>0</v>
      </c>
      <c r="K22" s="8">
        <f t="shared" si="4"/>
        <v>0</v>
      </c>
      <c r="L22" s="8">
        <f t="shared" si="4"/>
        <v>0</v>
      </c>
      <c r="M22" s="8">
        <f t="shared" si="4"/>
        <v>0</v>
      </c>
      <c r="N22" s="8">
        <f t="shared" si="4"/>
        <v>0</v>
      </c>
      <c r="O22" s="8">
        <f t="shared" si="3"/>
        <v>673400</v>
      </c>
    </row>
    <row r="23" spans="1:15" ht="6.75" customHeight="1" x14ac:dyDescent="0.25"/>
    <row r="24" spans="1:15" x14ac:dyDescent="0.25">
      <c r="A24" s="2" t="s">
        <v>30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spans="1:15" x14ac:dyDescent="0.25">
      <c r="A25" s="5" t="s">
        <v>31</v>
      </c>
      <c r="B25" s="3"/>
      <c r="C25" s="9">
        <v>1500</v>
      </c>
      <c r="D25" s="9">
        <v>800</v>
      </c>
      <c r="E25" s="9">
        <v>1600</v>
      </c>
      <c r="F25" s="9"/>
      <c r="G25" s="9"/>
      <c r="H25" s="9"/>
      <c r="I25" s="9"/>
      <c r="J25" s="9"/>
      <c r="K25" s="9"/>
      <c r="L25" s="9"/>
      <c r="M25" s="9"/>
      <c r="N25" s="9"/>
      <c r="O25" s="6">
        <f t="shared" ref="O25:O30" si="5">SUM(C25:N25)</f>
        <v>3900</v>
      </c>
    </row>
    <row r="26" spans="1:15" x14ac:dyDescent="0.25">
      <c r="A26" s="5" t="s">
        <v>32</v>
      </c>
      <c r="B26" s="3"/>
      <c r="C26" s="9">
        <v>700</v>
      </c>
      <c r="D26" s="9">
        <v>650</v>
      </c>
      <c r="E26" s="9">
        <v>900</v>
      </c>
      <c r="F26" s="9"/>
      <c r="G26" s="9"/>
      <c r="H26" s="9"/>
      <c r="I26" s="9"/>
      <c r="J26" s="9"/>
      <c r="K26" s="9"/>
      <c r="L26" s="9"/>
      <c r="M26" s="9"/>
      <c r="N26" s="9"/>
      <c r="O26" s="6">
        <f t="shared" si="5"/>
        <v>2250</v>
      </c>
    </row>
    <row r="27" spans="1:15" x14ac:dyDescent="0.25">
      <c r="A27" s="5" t="s">
        <v>33</v>
      </c>
      <c r="B27" s="3"/>
      <c r="C27" s="9">
        <v>22000</v>
      </c>
      <c r="D27" s="9">
        <v>22000</v>
      </c>
      <c r="E27" s="9">
        <v>30500</v>
      </c>
      <c r="F27" s="9"/>
      <c r="G27" s="9"/>
      <c r="H27" s="9"/>
      <c r="I27" s="9"/>
      <c r="J27" s="9"/>
      <c r="K27" s="9"/>
      <c r="L27" s="9"/>
      <c r="M27" s="9"/>
      <c r="N27" s="9"/>
      <c r="O27" s="6">
        <f t="shared" si="5"/>
        <v>74500</v>
      </c>
    </row>
    <row r="28" spans="1:15" x14ac:dyDescent="0.25">
      <c r="A28" s="5" t="s">
        <v>34</v>
      </c>
      <c r="B28" s="3"/>
      <c r="C28" s="9">
        <v>500</v>
      </c>
      <c r="D28" s="9">
        <v>300</v>
      </c>
      <c r="E28" s="9">
        <v>0</v>
      </c>
      <c r="F28" s="9"/>
      <c r="G28" s="9"/>
      <c r="H28" s="9"/>
      <c r="I28" s="9"/>
      <c r="J28" s="9"/>
      <c r="K28" s="9"/>
      <c r="L28" s="9"/>
      <c r="M28" s="9"/>
      <c r="N28" s="9"/>
      <c r="O28" s="6">
        <f t="shared" si="5"/>
        <v>800</v>
      </c>
    </row>
    <row r="29" spans="1:15" x14ac:dyDescent="0.25">
      <c r="A29" s="5" t="s">
        <v>35</v>
      </c>
      <c r="B29" s="3"/>
      <c r="C29" s="9">
        <v>0</v>
      </c>
      <c r="D29" s="9">
        <v>0</v>
      </c>
      <c r="E29" s="9">
        <v>0</v>
      </c>
      <c r="F29" s="9"/>
      <c r="G29" s="9"/>
      <c r="H29" s="9"/>
      <c r="I29" s="9"/>
      <c r="J29" s="9"/>
      <c r="K29" s="9"/>
      <c r="L29" s="9"/>
      <c r="M29" s="9"/>
      <c r="N29" s="9"/>
      <c r="O29" s="6">
        <f t="shared" si="5"/>
        <v>0</v>
      </c>
    </row>
    <row r="30" spans="1:15" x14ac:dyDescent="0.25">
      <c r="A30" s="7" t="s">
        <v>36</v>
      </c>
      <c r="B30" s="3"/>
      <c r="C30" s="8">
        <f t="shared" ref="C30:N30" si="6">C25+C26+C27+C28+C29</f>
        <v>24700</v>
      </c>
      <c r="D30" s="8">
        <f t="shared" si="6"/>
        <v>23750</v>
      </c>
      <c r="E30" s="8">
        <f t="shared" si="6"/>
        <v>33000</v>
      </c>
      <c r="F30" s="8">
        <f t="shared" si="6"/>
        <v>0</v>
      </c>
      <c r="G30" s="8">
        <f t="shared" si="6"/>
        <v>0</v>
      </c>
      <c r="H30" s="8">
        <f t="shared" si="6"/>
        <v>0</v>
      </c>
      <c r="I30" s="8">
        <f t="shared" si="6"/>
        <v>0</v>
      </c>
      <c r="J30" s="8">
        <f t="shared" si="6"/>
        <v>0</v>
      </c>
      <c r="K30" s="8">
        <f t="shared" si="6"/>
        <v>0</v>
      </c>
      <c r="L30" s="8">
        <f t="shared" si="6"/>
        <v>0</v>
      </c>
      <c r="M30" s="8">
        <f t="shared" si="6"/>
        <v>0</v>
      </c>
      <c r="N30" s="8">
        <f t="shared" si="6"/>
        <v>0</v>
      </c>
      <c r="O30" s="8">
        <f t="shared" si="5"/>
        <v>81450</v>
      </c>
    </row>
    <row r="32" spans="1:15" x14ac:dyDescent="0.25">
      <c r="A32" s="7" t="s">
        <v>37</v>
      </c>
      <c r="B32" s="3"/>
      <c r="C32" s="8">
        <f t="shared" ref="C32:N32" si="7">C22-C30</f>
        <v>231300</v>
      </c>
      <c r="D32" s="8">
        <f t="shared" si="7"/>
        <v>68690</v>
      </c>
      <c r="E32" s="8">
        <f t="shared" si="7"/>
        <v>291960</v>
      </c>
      <c r="F32" s="8">
        <f t="shared" si="7"/>
        <v>0</v>
      </c>
      <c r="G32" s="8">
        <f t="shared" si="7"/>
        <v>0</v>
      </c>
      <c r="H32" s="8">
        <f t="shared" si="7"/>
        <v>0</v>
      </c>
      <c r="I32" s="8">
        <f t="shared" si="7"/>
        <v>0</v>
      </c>
      <c r="J32" s="8">
        <f t="shared" si="7"/>
        <v>0</v>
      </c>
      <c r="K32" s="8">
        <f t="shared" si="7"/>
        <v>0</v>
      </c>
      <c r="L32" s="8">
        <f t="shared" si="7"/>
        <v>0</v>
      </c>
      <c r="M32" s="8">
        <f t="shared" si="7"/>
        <v>0</v>
      </c>
      <c r="N32" s="8">
        <f t="shared" si="7"/>
        <v>0</v>
      </c>
      <c r="O32" s="8">
        <f>SUM(C32:N32)</f>
        <v>591950</v>
      </c>
    </row>
    <row r="34" spans="1:15" x14ac:dyDescent="0.25">
      <c r="A34" s="2" t="s">
        <v>38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spans="1:15" x14ac:dyDescent="0.25">
      <c r="A35" s="5" t="s">
        <v>39</v>
      </c>
      <c r="B35" s="3"/>
      <c r="C35" s="9">
        <v>294</v>
      </c>
      <c r="D35" s="9">
        <v>294</v>
      </c>
      <c r="E35" s="9">
        <v>294</v>
      </c>
      <c r="F35" s="9"/>
      <c r="G35" s="9"/>
      <c r="H35" s="9"/>
      <c r="I35" s="9"/>
      <c r="J35" s="9"/>
      <c r="K35" s="9"/>
      <c r="L35" s="9"/>
      <c r="M35" s="9"/>
      <c r="N35" s="9"/>
      <c r="O35" s="6">
        <f t="shared" ref="O35:O49" si="8">SUM(C35:N35)</f>
        <v>882</v>
      </c>
    </row>
    <row r="36" spans="1:15" x14ac:dyDescent="0.25">
      <c r="A36" s="5" t="s">
        <v>40</v>
      </c>
      <c r="B36" s="3"/>
      <c r="C36" s="9">
        <v>650</v>
      </c>
      <c r="D36" s="9">
        <v>650</v>
      </c>
      <c r="E36" s="9">
        <v>650</v>
      </c>
      <c r="F36" s="9"/>
      <c r="G36" s="9"/>
      <c r="H36" s="9"/>
      <c r="I36" s="9"/>
      <c r="J36" s="9"/>
      <c r="K36" s="9"/>
      <c r="L36" s="9"/>
      <c r="M36" s="9"/>
      <c r="N36" s="9"/>
      <c r="O36" s="6">
        <f t="shared" si="8"/>
        <v>1950</v>
      </c>
    </row>
    <row r="37" spans="1:15" x14ac:dyDescent="0.25">
      <c r="A37" s="5" t="s">
        <v>41</v>
      </c>
      <c r="B37" s="3"/>
      <c r="C37" s="9">
        <v>120</v>
      </c>
      <c r="D37" s="9">
        <v>118</v>
      </c>
      <c r="E37" s="9">
        <v>120</v>
      </c>
      <c r="F37" s="9"/>
      <c r="G37" s="9"/>
      <c r="H37" s="9"/>
      <c r="I37" s="9"/>
      <c r="J37" s="9"/>
      <c r="K37" s="9"/>
      <c r="L37" s="9"/>
      <c r="M37" s="9"/>
      <c r="N37" s="9"/>
      <c r="O37" s="6">
        <f t="shared" si="8"/>
        <v>358</v>
      </c>
    </row>
    <row r="38" spans="1:15" x14ac:dyDescent="0.25">
      <c r="A38" s="5" t="s">
        <v>42</v>
      </c>
      <c r="B38" s="3"/>
      <c r="C38" s="9">
        <v>60</v>
      </c>
      <c r="D38" s="9">
        <v>60</v>
      </c>
      <c r="E38" s="9">
        <v>60</v>
      </c>
      <c r="F38" s="9"/>
      <c r="G38" s="9"/>
      <c r="H38" s="9"/>
      <c r="I38" s="9"/>
      <c r="J38" s="9"/>
      <c r="K38" s="9"/>
      <c r="L38" s="9"/>
      <c r="M38" s="9"/>
      <c r="N38" s="9"/>
      <c r="O38" s="6">
        <f t="shared" si="8"/>
        <v>180</v>
      </c>
    </row>
    <row r="39" spans="1:15" x14ac:dyDescent="0.25">
      <c r="A39" s="5" t="s">
        <v>43</v>
      </c>
      <c r="B39" s="3"/>
      <c r="C39" s="9">
        <v>45</v>
      </c>
      <c r="D39" s="9">
        <v>85</v>
      </c>
      <c r="E39" s="9">
        <v>85</v>
      </c>
      <c r="F39" s="9"/>
      <c r="G39" s="9"/>
      <c r="H39" s="9"/>
      <c r="I39" s="9"/>
      <c r="J39" s="9"/>
      <c r="K39" s="9"/>
      <c r="L39" s="9"/>
      <c r="M39" s="9"/>
      <c r="N39" s="9"/>
      <c r="O39" s="6">
        <f t="shared" si="8"/>
        <v>215</v>
      </c>
    </row>
    <row r="40" spans="1:15" x14ac:dyDescent="0.25">
      <c r="A40" s="5" t="s">
        <v>44</v>
      </c>
      <c r="B40" s="3"/>
      <c r="C40" s="9">
        <v>400</v>
      </c>
      <c r="D40" s="9">
        <v>250</v>
      </c>
      <c r="E40" s="9">
        <v>300</v>
      </c>
      <c r="F40" s="9"/>
      <c r="G40" s="9"/>
      <c r="H40" s="9"/>
      <c r="I40" s="9"/>
      <c r="J40" s="9"/>
      <c r="K40" s="9"/>
      <c r="L40" s="9"/>
      <c r="M40" s="9"/>
      <c r="N40" s="9"/>
      <c r="O40" s="6">
        <f t="shared" si="8"/>
        <v>950</v>
      </c>
    </row>
    <row r="41" spans="1:15" x14ac:dyDescent="0.25">
      <c r="A41" s="5" t="s">
        <v>45</v>
      </c>
      <c r="B41" s="3"/>
      <c r="C41" s="9">
        <v>140</v>
      </c>
      <c r="D41" s="9">
        <v>90</v>
      </c>
      <c r="E41" s="9">
        <v>110</v>
      </c>
      <c r="F41" s="9"/>
      <c r="G41" s="9"/>
      <c r="H41" s="9"/>
      <c r="I41" s="9"/>
      <c r="J41" s="9"/>
      <c r="K41" s="9"/>
      <c r="L41" s="9"/>
      <c r="M41" s="9"/>
      <c r="N41" s="9"/>
      <c r="O41" s="6">
        <f t="shared" si="8"/>
        <v>340</v>
      </c>
    </row>
    <row r="42" spans="1:15" x14ac:dyDescent="0.25">
      <c r="A42" s="5" t="s">
        <v>46</v>
      </c>
      <c r="B42" s="3"/>
      <c r="C42" s="9">
        <v>0</v>
      </c>
      <c r="D42" s="9">
        <v>200</v>
      </c>
      <c r="E42" s="9">
        <v>350</v>
      </c>
      <c r="F42" s="9"/>
      <c r="G42" s="9"/>
      <c r="H42" s="9"/>
      <c r="I42" s="9"/>
      <c r="J42" s="9"/>
      <c r="K42" s="9"/>
      <c r="L42" s="9"/>
      <c r="M42" s="9"/>
      <c r="N42" s="9"/>
      <c r="O42" s="6">
        <f t="shared" si="8"/>
        <v>550</v>
      </c>
    </row>
    <row r="43" spans="1:15" x14ac:dyDescent="0.25">
      <c r="A43" s="5" t="s">
        <v>47</v>
      </c>
      <c r="B43" s="3"/>
      <c r="C43" s="9">
        <v>25</v>
      </c>
      <c r="D43" s="9">
        <v>35</v>
      </c>
      <c r="E43" s="9">
        <v>22</v>
      </c>
      <c r="F43" s="9"/>
      <c r="G43" s="9"/>
      <c r="H43" s="9"/>
      <c r="I43" s="9"/>
      <c r="J43" s="9"/>
      <c r="K43" s="9"/>
      <c r="L43" s="9"/>
      <c r="M43" s="9"/>
      <c r="N43" s="9"/>
      <c r="O43" s="6">
        <f t="shared" si="8"/>
        <v>82</v>
      </c>
    </row>
    <row r="44" spans="1:15" x14ac:dyDescent="0.25">
      <c r="A44" s="5" t="s">
        <v>48</v>
      </c>
      <c r="B44" s="3"/>
      <c r="C44" s="9">
        <v>120</v>
      </c>
      <c r="D44" s="9">
        <v>120</v>
      </c>
      <c r="E44" s="9">
        <v>120</v>
      </c>
      <c r="F44" s="9"/>
      <c r="G44" s="9"/>
      <c r="H44" s="9"/>
      <c r="I44" s="9"/>
      <c r="J44" s="9"/>
      <c r="K44" s="9"/>
      <c r="L44" s="9"/>
      <c r="M44" s="9"/>
      <c r="N44" s="9"/>
      <c r="O44" s="6">
        <f t="shared" si="8"/>
        <v>360</v>
      </c>
    </row>
    <row r="45" spans="1:15" x14ac:dyDescent="0.25">
      <c r="A45" s="5" t="s">
        <v>49</v>
      </c>
      <c r="B45" s="3"/>
      <c r="C45" s="9">
        <v>1800</v>
      </c>
      <c r="D45" s="9">
        <v>1500</v>
      </c>
      <c r="E45" s="9">
        <v>2200</v>
      </c>
      <c r="F45" s="9"/>
      <c r="G45" s="9"/>
      <c r="H45" s="9"/>
      <c r="I45" s="9"/>
      <c r="J45" s="9"/>
      <c r="K45" s="9"/>
      <c r="L45" s="9"/>
      <c r="M45" s="9"/>
      <c r="N45" s="9"/>
      <c r="O45" s="6">
        <f t="shared" si="8"/>
        <v>5500</v>
      </c>
    </row>
    <row r="46" spans="1:15" x14ac:dyDescent="0.25">
      <c r="A46" s="5" t="s">
        <v>50</v>
      </c>
      <c r="B46" s="3"/>
      <c r="C46" s="9">
        <v>0</v>
      </c>
      <c r="D46" s="9">
        <v>0</v>
      </c>
      <c r="E46" s="9">
        <v>150</v>
      </c>
      <c r="F46" s="9"/>
      <c r="G46" s="9"/>
      <c r="H46" s="9"/>
      <c r="I46" s="9"/>
      <c r="J46" s="9"/>
      <c r="K46" s="9"/>
      <c r="L46" s="9"/>
      <c r="M46" s="9"/>
      <c r="N46" s="9"/>
      <c r="O46" s="6">
        <f t="shared" si="8"/>
        <v>150</v>
      </c>
    </row>
    <row r="47" spans="1:15" x14ac:dyDescent="0.25">
      <c r="A47" s="5" t="s">
        <v>51</v>
      </c>
      <c r="B47" s="3"/>
      <c r="C47" s="9">
        <v>50</v>
      </c>
      <c r="D47" s="9">
        <v>50</v>
      </c>
      <c r="E47" s="9">
        <v>50</v>
      </c>
      <c r="F47" s="9"/>
      <c r="G47" s="9"/>
      <c r="H47" s="9"/>
      <c r="I47" s="9"/>
      <c r="J47" s="9"/>
      <c r="K47" s="9"/>
      <c r="L47" s="9"/>
      <c r="M47" s="9"/>
      <c r="N47" s="9"/>
      <c r="O47" s="6">
        <f t="shared" si="8"/>
        <v>150</v>
      </c>
    </row>
    <row r="48" spans="1:15" x14ac:dyDescent="0.25">
      <c r="A48" s="5" t="s">
        <v>52</v>
      </c>
      <c r="B48" s="3"/>
      <c r="C48" s="9">
        <v>30</v>
      </c>
      <c r="D48" s="9">
        <v>40</v>
      </c>
      <c r="E48" s="9">
        <v>60</v>
      </c>
      <c r="F48" s="9"/>
      <c r="G48" s="9"/>
      <c r="H48" s="9"/>
      <c r="I48" s="9"/>
      <c r="J48" s="9"/>
      <c r="K48" s="9"/>
      <c r="L48" s="9"/>
      <c r="M48" s="9"/>
      <c r="N48" s="9"/>
      <c r="O48" s="6">
        <f t="shared" si="8"/>
        <v>130</v>
      </c>
    </row>
    <row r="49" spans="1:15" x14ac:dyDescent="0.25">
      <c r="A49" s="7" t="s">
        <v>20</v>
      </c>
      <c r="B49" s="3"/>
      <c r="C49" s="8">
        <f t="shared" ref="C49:N49" si="9">C35+C36+C37+C38+C39+C40+C41+C42+C43+C44+C45+C46+C47+C48</f>
        <v>3734</v>
      </c>
      <c r="D49" s="8">
        <f t="shared" si="9"/>
        <v>3492</v>
      </c>
      <c r="E49" s="8">
        <f t="shared" si="9"/>
        <v>4571</v>
      </c>
      <c r="F49" s="8">
        <f t="shared" si="9"/>
        <v>0</v>
      </c>
      <c r="G49" s="8">
        <f t="shared" si="9"/>
        <v>0</v>
      </c>
      <c r="H49" s="8">
        <f t="shared" si="9"/>
        <v>0</v>
      </c>
      <c r="I49" s="8">
        <f t="shared" si="9"/>
        <v>0</v>
      </c>
      <c r="J49" s="8">
        <f t="shared" si="9"/>
        <v>0</v>
      </c>
      <c r="K49" s="8">
        <f t="shared" si="9"/>
        <v>0</v>
      </c>
      <c r="L49" s="8">
        <f t="shared" si="9"/>
        <v>0</v>
      </c>
      <c r="M49" s="8">
        <f t="shared" si="9"/>
        <v>0</v>
      </c>
      <c r="N49" s="8">
        <f t="shared" si="9"/>
        <v>0</v>
      </c>
      <c r="O49" s="8">
        <f t="shared" si="8"/>
        <v>11797</v>
      </c>
    </row>
    <row r="51" spans="1:15" x14ac:dyDescent="0.25">
      <c r="A51" s="7" t="s">
        <v>53</v>
      </c>
      <c r="B51" s="3"/>
      <c r="C51" s="8">
        <f t="shared" ref="C51:N51" si="10">C32-C49</f>
        <v>227566</v>
      </c>
      <c r="D51" s="8">
        <f t="shared" si="10"/>
        <v>65198</v>
      </c>
      <c r="E51" s="8">
        <f t="shared" si="10"/>
        <v>287389</v>
      </c>
      <c r="F51" s="8">
        <f t="shared" si="10"/>
        <v>0</v>
      </c>
      <c r="G51" s="8">
        <f t="shared" si="10"/>
        <v>0</v>
      </c>
      <c r="H51" s="8">
        <f t="shared" si="10"/>
        <v>0</v>
      </c>
      <c r="I51" s="8">
        <f t="shared" si="10"/>
        <v>0</v>
      </c>
      <c r="J51" s="8">
        <f t="shared" si="10"/>
        <v>0</v>
      </c>
      <c r="K51" s="8">
        <f t="shared" si="10"/>
        <v>0</v>
      </c>
      <c r="L51" s="8">
        <f t="shared" si="10"/>
        <v>0</v>
      </c>
      <c r="M51" s="8">
        <f t="shared" si="10"/>
        <v>0</v>
      </c>
      <c r="N51" s="8">
        <f t="shared" si="10"/>
        <v>0</v>
      </c>
      <c r="O51" s="8">
        <f>SUM(C51:N51)</f>
        <v>580153</v>
      </c>
    </row>
    <row r="53" spans="1:15" x14ac:dyDescent="0.25">
      <c r="A53" s="10" t="s">
        <v>54</v>
      </c>
    </row>
    <row r="54" spans="1:15" x14ac:dyDescent="0.25">
      <c r="A54" s="11" t="s">
        <v>55</v>
      </c>
    </row>
  </sheetData>
  <mergeCells count="4">
    <mergeCell ref="A1:O1"/>
    <mergeCell ref="B15:O15"/>
    <mergeCell ref="B24:O24"/>
    <mergeCell ref="B34:O34"/>
  </mergeCells>
  <pageMargins left="0.7" right="0.7" top="0.75" bottom="0.75" header="0.3" footer="0.3"/>
  <drawing r:id="rId1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markers="1" xr2:uid="{00000000-0003-0000-0000-000007000000}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'Ingresos y gastos'!C22:N22</xm:f>
              <xm:sqref>B22</xm:sqref>
            </x14:sparkline>
          </x14:sparklines>
        </x14:sparklineGroup>
        <x14:sparklineGroup displayEmptyCellsAs="gap" markers="1" xr2:uid="{00000000-0003-0000-0000-000006000000}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'Ingresos y gastos'!C30:N30</xm:f>
              <xm:sqref>B30</xm:sqref>
            </x14:sparkline>
          </x14:sparklines>
        </x14:sparklineGroup>
        <x14:sparklineGroup displayEmptyCellsAs="gap" markers="1" xr2:uid="{00000000-0003-0000-0000-000005000000}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'Ingresos y gastos'!C32:N32</xm:f>
              <xm:sqref>B32</xm:sqref>
            </x14:sparkline>
          </x14:sparklines>
        </x14:sparklineGroup>
        <x14:sparklineGroup displayEmptyCellsAs="gap" markers="1" xr2:uid="{00000000-0003-0000-0000-000004000000}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'Ingresos y gastos'!C49:N49</xm:f>
              <xm:sqref>B49</xm:sqref>
            </x14:sparkline>
          </x14:sparklines>
        </x14:sparklineGroup>
        <x14:sparklineGroup displayEmptyCellsAs="gap" markers="1" xr2:uid="{00000000-0003-0000-0000-000003000000}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'Ingresos y gastos'!C51:N51</xm:f>
              <xm:sqref>B51</xm:sqref>
            </x14:sparkline>
          </x14:sparklines>
        </x14:sparklineGroup>
        <x14:sparklineGroup displayEmptyCellsAs="gap" markers="1" xr2:uid="{00000000-0003-0000-0000-000002000000}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'Ingresos y gastos'!C11:N11</xm:f>
              <xm:sqref>B11</xm:sqref>
            </x14:sparkline>
          </x14:sparklines>
        </x14:sparklineGroup>
        <x14:sparklineGroup displayEmptyCellsAs="gap" markers="1" xr2:uid="{00000000-0003-0000-0000-000001000000}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'Ingresos y gastos'!C12:N12</xm:f>
              <xm:sqref>B12</xm:sqref>
            </x14:sparkline>
          </x14:sparklines>
        </x14:sparklineGroup>
        <x14:sparklineGroup displayEmptyCellsAs="gap" markers="1" xr2:uid="{00000000-0003-0000-0000-000000000000}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'Ingresos y gastos'!C13:N13</xm:f>
              <xm:sqref>B13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y gastos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2025-09-08T17:43:46Z</dcterms:created>
  <dcterms:modified xsi:type="dcterms:W3CDTF">2025-09-08T17:49:04Z</dcterms:modified>
</cp:coreProperties>
</file>