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B6A049ED-0083-4513-AF5D-DC36F9E3BA7A}" xr6:coauthVersionLast="47" xr6:coauthVersionMax="47" xr10:uidLastSave="{00000000-0000-0000-0000-000000000000}"/>
  <bookViews>
    <workbookView xWindow="2505" yWindow="2505" windowWidth="23415" windowHeight="12465" activeTab="1" xr2:uid="{00000000-000D-0000-FFFF-FFFF00000000}"/>
  </bookViews>
  <sheets>
    <sheet name="Registro_de_Alquileres" sheetId="1" r:id="rId1"/>
    <sheet name="Resumen_Mensu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E7" i="2"/>
  <c r="D7" i="2"/>
  <c r="E6" i="2"/>
  <c r="D6" i="2"/>
  <c r="E5" i="2"/>
  <c r="D5" i="2"/>
  <c r="H17" i="1"/>
  <c r="I16" i="1"/>
  <c r="I15" i="1"/>
  <c r="I14" i="1"/>
  <c r="I13" i="1"/>
  <c r="I12" i="1"/>
  <c r="I11" i="1"/>
  <c r="I10" i="1"/>
  <c r="I9" i="1"/>
  <c r="I8" i="1"/>
  <c r="I7" i="1"/>
  <c r="E9" i="2" l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" authorId="0" shapeId="0" xr:uid="{00000000-0006-0000-0000-000001000000}">
      <text>
        <r>
          <rPr>
            <sz val="8"/>
            <color indexed="81"/>
            <rFont val="Tahoma"/>
            <family val="2"/>
          </rPr>
          <t>Ingrese aquí el porcentaje de comisión. El cálculo en la columna H se actualizará automáticamente.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100-000001000000}">
      <text>
        <r>
          <rPr>
            <sz val="8"/>
            <color indexed="81"/>
            <rFont val="Tahoma"/>
            <family val="2"/>
          </rPr>
          <t>Este es un resumen estático con fórmulas. A diferencia de una Tabla Dinámica, no se puede filtrar interactivamente, pero los valores se actualizarán si se modifican los datos en la hoja 'Registro_de_Alquileres'.</t>
        </r>
      </text>
    </comment>
  </commentList>
</comments>
</file>

<file path=xl/sharedStrings.xml><?xml version="1.0" encoding="utf-8"?>
<sst xmlns="http://schemas.openxmlformats.org/spreadsheetml/2006/main" count="98" uniqueCount="46">
  <si>
    <t>% Comisión Inmobiliaria:</t>
  </si>
  <si>
    <t>N°</t>
  </si>
  <si>
    <t>Inquilino</t>
  </si>
  <si>
    <t>Dirección</t>
  </si>
  <si>
    <t>Piso</t>
  </si>
  <si>
    <t>Barrio</t>
  </si>
  <si>
    <t>Mes</t>
  </si>
  <si>
    <t>Estado</t>
  </si>
  <si>
    <t>Juan Pérez</t>
  </si>
  <si>
    <t>Av. Rivadavia 5000</t>
  </si>
  <si>
    <t>3</t>
  </si>
  <si>
    <t>A</t>
  </si>
  <si>
    <t>Caballito</t>
  </si>
  <si>
    <t>Enero</t>
  </si>
  <si>
    <t>Pagado</t>
  </si>
  <si>
    <t>María García</t>
  </si>
  <si>
    <t>Calle Falsa 123</t>
  </si>
  <si>
    <t>1</t>
  </si>
  <si>
    <t>B</t>
  </si>
  <si>
    <t>Palermo</t>
  </si>
  <si>
    <t>Carlos López</t>
  </si>
  <si>
    <t>Av. Corrientes 2300</t>
  </si>
  <si>
    <t>10</t>
  </si>
  <si>
    <t>C</t>
  </si>
  <si>
    <t>Balvanera</t>
  </si>
  <si>
    <t>Pendiente</t>
  </si>
  <si>
    <t>Ana Martínez</t>
  </si>
  <si>
    <t>Defensa 800</t>
  </si>
  <si>
    <t>PB</t>
  </si>
  <si>
    <t>San Telmo</t>
  </si>
  <si>
    <t>Febrero</t>
  </si>
  <si>
    <t>Laura Fernández</t>
  </si>
  <si>
    <t>Honduras 4500</t>
  </si>
  <si>
    <t>5</t>
  </si>
  <si>
    <t>D</t>
  </si>
  <si>
    <t>Marzo</t>
  </si>
  <si>
    <t>Totales:</t>
  </si>
  <si>
    <t>Resumen por Mes y Estado</t>
  </si>
  <si>
    <t>Cantidad</t>
  </si>
  <si>
    <t>Total Alquileres</t>
  </si>
  <si>
    <t>Total General:</t>
  </si>
  <si>
    <t>Letra</t>
  </si>
  <si>
    <t>GESTIÓN DE ALQUILERES</t>
  </si>
  <si>
    <t>Comisión
Inmobiliaria</t>
  </si>
  <si>
    <t>Fecha de
Cobro</t>
  </si>
  <si>
    <t>Monto
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</si>
</sst>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166" fontId="0" fillId="0" borderId="1" xfId="0" applyNumberFormat="1" applyBorder="1"/>
    <xf numFmtId="166" fontId="1" fillId="0" borderId="2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4" fillId="0" borderId="1" xfId="0" applyFont="1" applyBorder="1" applyAlignment="1">
      <alignment horizontal="right"/>
    </xf>
    <xf numFmtId="10" fontId="1" fillId="2" borderId="1" xfId="0" applyNumberFormat="1" applyFont="1" applyFill="1" applyBorder="1"/>
    <xf numFmtId="0" fontId="5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002060"/>
                </a:solidFill>
              </a:rPr>
              <a:t>Cobro mensual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Resumen_Mensual!$B$5:$B$8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Marzo</c:v>
                </c:pt>
              </c:strCache>
            </c:strRef>
          </c:cat>
          <c:val>
            <c:numRef>
              <c:f>Resumen_Mensual!$E$5:$E$8</c:f>
              <c:numCache>
                <c:formatCode>#,##0.00\ "€"</c:formatCode>
                <c:ptCount val="4"/>
                <c:pt idx="0">
                  <c:v>2700</c:v>
                </c:pt>
                <c:pt idx="1">
                  <c:v>2800</c:v>
                </c:pt>
                <c:pt idx="2">
                  <c:v>750</c:v>
                </c:pt>
                <c:pt idx="3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4-4DA8-A251-BAEF56AF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09199"/>
        <c:axId val="1898909679"/>
      </c:areaChart>
      <c:catAx>
        <c:axId val="18989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909679"/>
        <c:crosses val="autoZero"/>
        <c:auto val="1"/>
        <c:lblAlgn val="ctr"/>
        <c:lblOffset val="100"/>
        <c:noMultiLvlLbl val="0"/>
      </c:catAx>
      <c:valAx>
        <c:axId val="18989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90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002060"/>
                </a:solidFill>
              </a:rPr>
              <a:t>Cobro mensual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Resumen_Mensual!$B$5:$B$8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Marzo</c:v>
                </c:pt>
              </c:strCache>
            </c:strRef>
          </c:cat>
          <c:val>
            <c:numRef>
              <c:f>Resumen_Mensual!$E$5:$E$8</c:f>
              <c:numCache>
                <c:formatCode>#,##0.00\ "€"</c:formatCode>
                <c:ptCount val="4"/>
                <c:pt idx="0">
                  <c:v>2700</c:v>
                </c:pt>
                <c:pt idx="1">
                  <c:v>2800</c:v>
                </c:pt>
                <c:pt idx="2">
                  <c:v>750</c:v>
                </c:pt>
                <c:pt idx="3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5-4C75-9FB9-97D7E87E5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09199"/>
        <c:axId val="1898909679"/>
      </c:areaChart>
      <c:catAx>
        <c:axId val="18989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909679"/>
        <c:crosses val="autoZero"/>
        <c:auto val="1"/>
        <c:lblAlgn val="ctr"/>
        <c:lblOffset val="100"/>
        <c:noMultiLvlLbl val="0"/>
      </c:catAx>
      <c:valAx>
        <c:axId val="18989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90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9525</xdr:rowOff>
    </xdr:from>
    <xdr:to>
      <xdr:col>12</xdr:col>
      <xdr:colOff>0</xdr:colOff>
      <xdr:row>30</xdr:row>
      <xdr:rowOff>52388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780D41-DA7D-4064-8261-F49371591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13</xdr:row>
      <xdr:rowOff>4762</xdr:rowOff>
    </xdr:from>
    <xdr:to>
      <xdr:col>5</xdr:col>
      <xdr:colOff>0</xdr:colOff>
      <xdr:row>25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326321-5DC8-47ED-EA08-4E5D297EF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"/>
  <sheetViews>
    <sheetView workbookViewId="0">
      <pane ySplit="6" topLeftCell="A7" activePane="bottomLeft" state="frozen"/>
      <selection pane="bottomLeft" activeCell="S20" sqref="S20"/>
    </sheetView>
  </sheetViews>
  <sheetFormatPr baseColWidth="10" defaultColWidth="9.140625" defaultRowHeight="15" x14ac:dyDescent="0.25"/>
  <cols>
    <col min="1" max="1" width="1.7109375" customWidth="1"/>
    <col min="2" max="2" width="3.140625" bestFit="1" customWidth="1"/>
    <col min="3" max="3" width="20.140625" bestFit="1" customWidth="1"/>
    <col min="4" max="4" width="18.140625" bestFit="1" customWidth="1"/>
    <col min="5" max="5" width="4.7109375" bestFit="1" customWidth="1"/>
    <col min="6" max="6" width="5.42578125" bestFit="1" customWidth="1"/>
    <col min="7" max="7" width="10.140625" bestFit="1" customWidth="1"/>
    <col min="8" max="8" width="9.5703125" bestFit="1" customWidth="1"/>
    <col min="9" max="9" width="11.7109375" bestFit="1" customWidth="1"/>
    <col min="10" max="10" width="8" bestFit="1" customWidth="1"/>
    <col min="11" max="11" width="10.28515625" bestFit="1" customWidth="1"/>
    <col min="12" max="12" width="10.7109375" bestFit="1" customWidth="1"/>
    <col min="13" max="13" width="20.7109375" customWidth="1"/>
    <col min="14" max="14" width="10.7109375" customWidth="1"/>
  </cols>
  <sheetData>
    <row r="2" spans="2:12" ht="32.25" x14ac:dyDescent="0.5">
      <c r="B2" s="10" t="s">
        <v>42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2:12" x14ac:dyDescent="0.25">
      <c r="C4" s="8" t="s">
        <v>0</v>
      </c>
      <c r="D4" s="9">
        <v>0.05</v>
      </c>
    </row>
    <row r="6" spans="2:12" ht="30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41</v>
      </c>
      <c r="G6" s="5" t="s">
        <v>5</v>
      </c>
      <c r="H6" s="6" t="s">
        <v>45</v>
      </c>
      <c r="I6" s="6" t="s">
        <v>43</v>
      </c>
      <c r="J6" s="5" t="s">
        <v>6</v>
      </c>
      <c r="K6" s="5" t="s">
        <v>7</v>
      </c>
      <c r="L6" s="6" t="s">
        <v>44</v>
      </c>
    </row>
    <row r="7" spans="2:12" x14ac:dyDescent="0.25">
      <c r="B7" s="2">
        <v>1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3">
        <v>1200</v>
      </c>
      <c r="I7" s="3">
        <f>H7*D$4</f>
        <v>60</v>
      </c>
      <c r="J7" s="2" t="s">
        <v>13</v>
      </c>
      <c r="K7" s="2" t="s">
        <v>14</v>
      </c>
      <c r="L7" s="7">
        <v>45296</v>
      </c>
    </row>
    <row r="8" spans="2:12" x14ac:dyDescent="0.25">
      <c r="B8" s="2">
        <v>2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3">
        <v>1000</v>
      </c>
      <c r="I8" s="3">
        <f>H8*D$4</f>
        <v>50</v>
      </c>
      <c r="J8" s="2" t="s">
        <v>13</v>
      </c>
      <c r="K8" s="2" t="s">
        <v>14</v>
      </c>
      <c r="L8" s="7">
        <v>45299</v>
      </c>
    </row>
    <row r="9" spans="2:12" x14ac:dyDescent="0.25">
      <c r="B9" s="2">
        <v>3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3">
        <v>500</v>
      </c>
      <c r="I9" s="3">
        <f>H9*D$4</f>
        <v>25</v>
      </c>
      <c r="J9" s="2" t="s">
        <v>13</v>
      </c>
      <c r="K9" s="2" t="s">
        <v>14</v>
      </c>
      <c r="L9" s="7">
        <v>45299</v>
      </c>
    </row>
    <row r="10" spans="2:12" x14ac:dyDescent="0.25">
      <c r="B10" s="2">
        <v>4</v>
      </c>
      <c r="C10" s="2" t="s">
        <v>26</v>
      </c>
      <c r="D10" s="2" t="s">
        <v>27</v>
      </c>
      <c r="E10" s="2" t="s">
        <v>28</v>
      </c>
      <c r="F10" s="2" t="s">
        <v>17</v>
      </c>
      <c r="G10" s="2" t="s">
        <v>29</v>
      </c>
      <c r="H10" s="3">
        <v>1350</v>
      </c>
      <c r="I10" s="3">
        <f>H10*D$4</f>
        <v>67.5</v>
      </c>
      <c r="J10" s="2" t="s">
        <v>30</v>
      </c>
      <c r="K10" s="2" t="s">
        <v>14</v>
      </c>
      <c r="L10" s="7">
        <v>45326</v>
      </c>
    </row>
    <row r="11" spans="2:12" x14ac:dyDescent="0.25">
      <c r="B11" s="2">
        <v>5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  <c r="H11" s="3">
        <v>500</v>
      </c>
      <c r="I11" s="3">
        <f>H11*D$4</f>
        <v>25</v>
      </c>
      <c r="J11" s="2" t="s">
        <v>30</v>
      </c>
      <c r="K11" s="2" t="s">
        <v>14</v>
      </c>
      <c r="L11" s="7">
        <v>45327</v>
      </c>
    </row>
    <row r="12" spans="2:12" x14ac:dyDescent="0.25">
      <c r="B12" s="2">
        <v>6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3">
        <v>450</v>
      </c>
      <c r="I12" s="3">
        <f>H12*D$4</f>
        <v>22.5</v>
      </c>
      <c r="J12" s="2" t="s">
        <v>30</v>
      </c>
      <c r="K12" s="2" t="s">
        <v>14</v>
      </c>
      <c r="L12" s="7"/>
    </row>
    <row r="13" spans="2:12" x14ac:dyDescent="0.25">
      <c r="B13" s="2">
        <v>7</v>
      </c>
      <c r="C13" s="2" t="s">
        <v>20</v>
      </c>
      <c r="D13" s="2" t="s">
        <v>21</v>
      </c>
      <c r="E13" s="2" t="s">
        <v>22</v>
      </c>
      <c r="F13" s="2" t="s">
        <v>23</v>
      </c>
      <c r="G13" s="2" t="s">
        <v>24</v>
      </c>
      <c r="H13" s="3">
        <v>500</v>
      </c>
      <c r="I13" s="3">
        <f>H13*D$4</f>
        <v>25</v>
      </c>
      <c r="J13" s="2" t="s">
        <v>30</v>
      </c>
      <c r="K13" s="2" t="s">
        <v>14</v>
      </c>
      <c r="L13" s="7">
        <v>45332</v>
      </c>
    </row>
    <row r="14" spans="2:12" x14ac:dyDescent="0.25">
      <c r="B14" s="2">
        <v>8</v>
      </c>
      <c r="C14" s="2" t="s">
        <v>31</v>
      </c>
      <c r="D14" s="2" t="s">
        <v>32</v>
      </c>
      <c r="E14" s="2" t="s">
        <v>33</v>
      </c>
      <c r="F14" s="2" t="s">
        <v>34</v>
      </c>
      <c r="G14" s="2" t="s">
        <v>19</v>
      </c>
      <c r="H14" s="3">
        <v>750</v>
      </c>
      <c r="I14" s="3">
        <f>H14*D$4</f>
        <v>37.5</v>
      </c>
      <c r="J14" s="2" t="s">
        <v>35</v>
      </c>
      <c r="K14" s="2" t="s">
        <v>14</v>
      </c>
      <c r="L14" s="7">
        <v>45356</v>
      </c>
    </row>
    <row r="15" spans="2:12" x14ac:dyDescent="0.25">
      <c r="B15" s="2">
        <v>9</v>
      </c>
      <c r="C15" s="2" t="s">
        <v>8</v>
      </c>
      <c r="D15" s="2" t="s">
        <v>9</v>
      </c>
      <c r="E15" s="2" t="s">
        <v>10</v>
      </c>
      <c r="F15" s="2" t="s">
        <v>11</v>
      </c>
      <c r="G15" s="2" t="s">
        <v>12</v>
      </c>
      <c r="H15" s="3">
        <v>750</v>
      </c>
      <c r="I15" s="3">
        <f>H15*D$4</f>
        <v>37.5</v>
      </c>
      <c r="J15" s="2" t="s">
        <v>35</v>
      </c>
      <c r="K15" s="2" t="s">
        <v>25</v>
      </c>
      <c r="L15" s="7"/>
    </row>
    <row r="16" spans="2:12" x14ac:dyDescent="0.25">
      <c r="B16" s="2">
        <v>10</v>
      </c>
      <c r="C16" s="2" t="s">
        <v>15</v>
      </c>
      <c r="D16" s="2" t="s">
        <v>16</v>
      </c>
      <c r="E16" s="2" t="s">
        <v>17</v>
      </c>
      <c r="F16" s="2" t="s">
        <v>18</v>
      </c>
      <c r="G16" s="2" t="s">
        <v>19</v>
      </c>
      <c r="H16" s="3">
        <v>1200</v>
      </c>
      <c r="I16" s="3">
        <f>H16*D$4</f>
        <v>60</v>
      </c>
      <c r="J16" s="2" t="s">
        <v>35</v>
      </c>
      <c r="K16" s="2" t="s">
        <v>25</v>
      </c>
      <c r="L16" s="7"/>
    </row>
    <row r="17" spans="7:9" x14ac:dyDescent="0.25">
      <c r="G17" s="1" t="s">
        <v>36</v>
      </c>
      <c r="H17" s="4">
        <f>SUM(H7:H16)</f>
        <v>8200</v>
      </c>
      <c r="I17" s="4">
        <f>SUM(I7:I16)</f>
        <v>410</v>
      </c>
    </row>
  </sheetData>
  <mergeCells count="1">
    <mergeCell ref="B2:L2"/>
  </mergeCells>
  <conditionalFormatting sqref="K7:K16">
    <cfRule type="cellIs" dxfId="3" priority="1" operator="equal">
      <formula>"Pagado"</formula>
    </cfRule>
    <cfRule type="cellIs" dxfId="2" priority="2" operator="equal">
      <formula>"Pendiente"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9"/>
  <sheetViews>
    <sheetView tabSelected="1" workbookViewId="0">
      <selection activeCell="J18" sqref="J18"/>
    </sheetView>
  </sheetViews>
  <sheetFormatPr baseColWidth="10" defaultColWidth="9.140625" defaultRowHeight="15" x14ac:dyDescent="0.25"/>
  <cols>
    <col min="1" max="1" width="1.42578125" customWidth="1"/>
    <col min="2" max="3" width="15.7109375" customWidth="1"/>
    <col min="4" max="4" width="10.7109375" customWidth="1"/>
    <col min="5" max="5" width="20.7109375" customWidth="1"/>
  </cols>
  <sheetData>
    <row r="2" spans="2:5" ht="24.75" customHeight="1" x14ac:dyDescent="0.25">
      <c r="B2" s="11" t="s">
        <v>37</v>
      </c>
      <c r="C2" s="11"/>
      <c r="D2" s="11"/>
      <c r="E2" s="11"/>
    </row>
    <row r="4" spans="2:5" x14ac:dyDescent="0.25">
      <c r="B4" s="5" t="s">
        <v>6</v>
      </c>
      <c r="C4" s="5" t="s">
        <v>7</v>
      </c>
      <c r="D4" s="5" t="s">
        <v>38</v>
      </c>
      <c r="E4" s="5" t="s">
        <v>39</v>
      </c>
    </row>
    <row r="5" spans="2:5" x14ac:dyDescent="0.25">
      <c r="B5" s="2" t="s">
        <v>13</v>
      </c>
      <c r="C5" s="2" t="s">
        <v>14</v>
      </c>
      <c r="D5" s="2">
        <f>COUNTIFS(Registro_de_Alquileres!J:J, B5, Registro_de_Alquileres!K:K, C5)</f>
        <v>3</v>
      </c>
      <c r="E5" s="3">
        <f>SUMIFS(Registro_de_Alquileres!H:H, Registro_de_Alquileres!J:J, B5, Registro_de_Alquileres!K:K, C5)</f>
        <v>2700</v>
      </c>
    </row>
    <row r="6" spans="2:5" x14ac:dyDescent="0.25">
      <c r="B6" s="2" t="s">
        <v>30</v>
      </c>
      <c r="C6" s="2" t="s">
        <v>14</v>
      </c>
      <c r="D6" s="2">
        <f>COUNTIFS(Registro_de_Alquileres!J:J, B6, Registro_de_Alquileres!K:K, C6)</f>
        <v>4</v>
      </c>
      <c r="E6" s="3">
        <f>SUMIFS(Registro_de_Alquileres!H:H, Registro_de_Alquileres!J:J, B6, Registro_de_Alquileres!K:K, C6)</f>
        <v>2800</v>
      </c>
    </row>
    <row r="7" spans="2:5" x14ac:dyDescent="0.25">
      <c r="B7" s="2" t="s">
        <v>35</v>
      </c>
      <c r="C7" s="2" t="s">
        <v>14</v>
      </c>
      <c r="D7" s="2">
        <f>COUNTIFS(Registro_de_Alquileres!J:J, B7, Registro_de_Alquileres!K:K, C7)</f>
        <v>1</v>
      </c>
      <c r="E7" s="3">
        <f>SUMIFS(Registro_de_Alquileres!H:H, Registro_de_Alquileres!J:J, B7, Registro_de_Alquileres!K:K, C7)</f>
        <v>750</v>
      </c>
    </row>
    <row r="8" spans="2:5" x14ac:dyDescent="0.25">
      <c r="B8" s="2" t="s">
        <v>35</v>
      </c>
      <c r="C8" s="2" t="s">
        <v>25</v>
      </c>
      <c r="D8" s="2">
        <f>COUNTIFS(Registro_de_Alquileres!J:J, B8, Registro_de_Alquileres!K:K, C8)</f>
        <v>2</v>
      </c>
      <c r="E8" s="3">
        <f>SUMIFS(Registro_de_Alquileres!H:H, Registro_de_Alquileres!J:J, B8, Registro_de_Alquileres!K:K, C8)</f>
        <v>1950</v>
      </c>
    </row>
    <row r="9" spans="2:5" x14ac:dyDescent="0.25">
      <c r="D9" s="1" t="s">
        <v>40</v>
      </c>
      <c r="E9" s="4">
        <f>SUM(E5:E8)</f>
        <v>8200</v>
      </c>
    </row>
  </sheetData>
  <mergeCells count="1">
    <mergeCell ref="B2:E2"/>
  </mergeCells>
  <conditionalFormatting sqref="C5:C8">
    <cfRule type="cellIs" dxfId="1" priority="1" operator="equal">
      <formula>"Pagado"</formula>
    </cfRule>
    <cfRule type="cellIs" dxfId="0" priority="2" operator="equal">
      <formula>"Pendiente"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Registro_de_Alquileres</vt:lpstr>
      <vt:lpstr>Resumen_Mensual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2025-06-25T13:17:30Z</dcterms:created>
  <dcterms:modified xsi:type="dcterms:W3CDTF">2025-06-25T13:46:24Z</dcterms:modified>
</cp:coreProperties>
</file>