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112337EE-E06E-479E-8D57-75924B62B64B}" xr6:coauthVersionLast="47" xr6:coauthVersionMax="47" xr10:uidLastSave="{00000000-0000-0000-0000-000000000000}"/>
  <bookViews>
    <workbookView xWindow="345" yWindow="345" windowWidth="10635" windowHeight="10725" activeTab="1" xr2:uid="{00000000-000D-0000-FFFF-FFFF00000000}"/>
  </bookViews>
  <sheets>
    <sheet name="Gastos" sheetId="1" r:id="rId1"/>
    <sheet name="Resumen" sheetId="2" r:id="rId2"/>
  </sheets>
  <definedNames>
    <definedName name="_xlnm._FilterDatabase" localSheetId="0" hidden="1">Gastos!$A$1:$F$1</definedName>
    <definedName name="_xlnm._FilterDatabase" localSheetId="1" hidden="1">Resumen!$A$1:$B$1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<sst xmlns="http://schemas.openxmlformats.org/spreadsheetml/2006/main" count="79" uniqueCount="41">
  <si>
    <t>Fecha</t>
  </si>
  <si>
    <t>Categoría</t>
  </si>
  <si>
    <t>Descripción</t>
  </si>
  <si>
    <t>Monto</t>
  </si>
  <si>
    <t>Medio de pago</t>
  </si>
  <si>
    <t>Observaciones</t>
  </si>
  <si>
    <t>01/05/2025</t>
  </si>
  <si>
    <t>Alimentación</t>
  </si>
  <si>
    <t>Compra supermercado</t>
  </si>
  <si>
    <t>Tarjeta débito</t>
  </si>
  <si>
    <t>02/05/2025</t>
  </si>
  <si>
    <t>Transporte</t>
  </si>
  <si>
    <t>Gasolina</t>
  </si>
  <si>
    <t>Efectivo</t>
  </si>
  <si>
    <t>Viaje trabajo</t>
  </si>
  <si>
    <t>Total Gastado</t>
  </si>
  <si>
    <t>Vivienda</t>
  </si>
  <si>
    <t>Salud</t>
  </si>
  <si>
    <t>Entretenimiento</t>
  </si>
  <si>
    <t>Educación</t>
  </si>
  <si>
    <t>Ropa</t>
  </si>
  <si>
    <t>Mascotas</t>
  </si>
  <si>
    <t>Varios</t>
  </si>
  <si>
    <t>01/05/2026</t>
  </si>
  <si>
    <t>02/05/2026</t>
  </si>
  <si>
    <t>01/05/2027</t>
  </si>
  <si>
    <t>02/05/2027</t>
  </si>
  <si>
    <t>01/05/2028</t>
  </si>
  <si>
    <t>02/05/2028</t>
  </si>
  <si>
    <t>01/05/2029</t>
  </si>
  <si>
    <t>02/05/2029</t>
  </si>
  <si>
    <t>01/05/2030</t>
  </si>
  <si>
    <t>Luz</t>
  </si>
  <si>
    <t>Internet</t>
  </si>
  <si>
    <t>Fruta</t>
  </si>
  <si>
    <t>Cine</t>
  </si>
  <si>
    <t>Pádel</t>
  </si>
  <si>
    <t xml:space="preserve">Máster </t>
  </si>
  <si>
    <t>Pienso</t>
  </si>
  <si>
    <t>Veterinario</t>
  </si>
  <si>
    <t>Libros nuevos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</si>
</sst>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2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2" fillId="2" borderId="0" xfId="0" applyFont="1" applyFill="1"/>
    <xf numFmtId="0" fontId="1" fillId="0" borderId="1" xfId="0" applyFont="1" applyBorder="1"/>
    <xf numFmtId="165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Resumen!$A$2:$A$10</c:f>
              <c:strCache>
                <c:ptCount val="9"/>
                <c:pt idx="0">
                  <c:v>Alimentación</c:v>
                </c:pt>
                <c:pt idx="1">
                  <c:v>Transporte</c:v>
                </c:pt>
                <c:pt idx="2">
                  <c:v>Vivienda</c:v>
                </c:pt>
                <c:pt idx="3">
                  <c:v>Salud</c:v>
                </c:pt>
                <c:pt idx="4">
                  <c:v>Entretenimiento</c:v>
                </c:pt>
                <c:pt idx="5">
                  <c:v>Educación</c:v>
                </c:pt>
                <c:pt idx="6">
                  <c:v>Ropa</c:v>
                </c:pt>
                <c:pt idx="7">
                  <c:v>Mascotas</c:v>
                </c:pt>
                <c:pt idx="8">
                  <c:v>Varios</c:v>
                </c:pt>
              </c:strCache>
            </c:strRef>
          </c:cat>
          <c:val>
            <c:numRef>
              <c:f>Resumen!$B$2:$B$10</c:f>
              <c:numCache>
                <c:formatCode>#,##0.00\ "€"</c:formatCode>
                <c:ptCount val="9"/>
                <c:pt idx="0">
                  <c:v>150</c:v>
                </c:pt>
                <c:pt idx="1">
                  <c:v>130</c:v>
                </c:pt>
                <c:pt idx="2">
                  <c:v>205</c:v>
                </c:pt>
                <c:pt idx="3">
                  <c:v>0</c:v>
                </c:pt>
                <c:pt idx="4">
                  <c:v>32</c:v>
                </c:pt>
                <c:pt idx="5">
                  <c:v>330</c:v>
                </c:pt>
                <c:pt idx="6">
                  <c:v>0</c:v>
                </c:pt>
                <c:pt idx="7">
                  <c:v>75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5-42A4-995F-D3C45CC02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23812</xdr:rowOff>
    </xdr:from>
    <xdr:to>
      <xdr:col>8</xdr:col>
      <xdr:colOff>466724</xdr:colOff>
      <xdr:row>13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F60503-2AE5-94FA-528D-A6D92A650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F17"/>
  <sheetViews>
    <sheetView workbookViewId="0">
      <selection activeCell="D2" sqref="D2:D17"/>
    </sheetView>
  </sheetViews>
  <sheetFormatPr baseColWidth="10" defaultColWidth="9.140625" defaultRowHeight="15" x14ac:dyDescent="0.25"/>
  <cols>
    <col min="1" max="1" width="10.7109375" bestFit="1" customWidth="1"/>
    <col min="2" max="2" width="15.7109375" bestFit="1" customWidth="1"/>
    <col min="3" max="3" width="21.28515625" bestFit="1" customWidth="1"/>
    <col min="4" max="4" width="9.28515625" bestFit="1" customWidth="1"/>
    <col min="5" max="5" width="16.5703125" bestFit="1" customWidth="1"/>
    <col min="6" max="6" width="16.28515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3">
        <v>45780</v>
      </c>
      <c r="B2" s="2" t="s">
        <v>7</v>
      </c>
      <c r="C2" s="2" t="s">
        <v>34</v>
      </c>
      <c r="D2" s="2">
        <v>15</v>
      </c>
      <c r="E2" s="2" t="s">
        <v>9</v>
      </c>
      <c r="F2" s="2"/>
    </row>
    <row r="3" spans="1:6" x14ac:dyDescent="0.25">
      <c r="A3" s="3">
        <v>45781</v>
      </c>
      <c r="B3" s="2" t="s">
        <v>16</v>
      </c>
      <c r="C3" s="2" t="s">
        <v>12</v>
      </c>
      <c r="D3" s="2">
        <v>50</v>
      </c>
      <c r="E3" s="2" t="s">
        <v>13</v>
      </c>
      <c r="F3" s="2" t="s">
        <v>14</v>
      </c>
    </row>
    <row r="4" spans="1:6" x14ac:dyDescent="0.25">
      <c r="A4" s="3">
        <v>45782</v>
      </c>
      <c r="B4" s="2" t="s">
        <v>18</v>
      </c>
      <c r="C4" s="2" t="s">
        <v>35</v>
      </c>
      <c r="D4" s="2">
        <v>20</v>
      </c>
      <c r="E4" s="2" t="s">
        <v>9</v>
      </c>
      <c r="F4" s="2"/>
    </row>
    <row r="5" spans="1:6" x14ac:dyDescent="0.25">
      <c r="A5" s="3">
        <v>45783</v>
      </c>
      <c r="B5" s="2" t="s">
        <v>19</v>
      </c>
      <c r="C5" s="2" t="s">
        <v>40</v>
      </c>
      <c r="D5" s="2">
        <v>30</v>
      </c>
      <c r="E5" s="2" t="s">
        <v>13</v>
      </c>
      <c r="F5" s="2"/>
    </row>
    <row r="6" spans="1:6" x14ac:dyDescent="0.25">
      <c r="A6" s="3">
        <v>45784</v>
      </c>
      <c r="B6" s="2" t="s">
        <v>7</v>
      </c>
      <c r="C6" s="2" t="s">
        <v>8</v>
      </c>
      <c r="D6" s="2">
        <v>70</v>
      </c>
      <c r="E6" s="2" t="s">
        <v>9</v>
      </c>
      <c r="F6" s="2"/>
    </row>
    <row r="7" spans="1:6" x14ac:dyDescent="0.25">
      <c r="A7" s="2" t="s">
        <v>6</v>
      </c>
      <c r="B7" s="2" t="s">
        <v>7</v>
      </c>
      <c r="C7" s="2" t="s">
        <v>8</v>
      </c>
      <c r="D7" s="2">
        <v>45</v>
      </c>
      <c r="E7" s="2" t="s">
        <v>9</v>
      </c>
      <c r="F7" s="2"/>
    </row>
    <row r="8" spans="1:6" x14ac:dyDescent="0.25">
      <c r="A8" s="2" t="s">
        <v>23</v>
      </c>
      <c r="B8" s="2" t="s">
        <v>16</v>
      </c>
      <c r="C8" s="2" t="s">
        <v>32</v>
      </c>
      <c r="D8" s="2">
        <v>80</v>
      </c>
      <c r="E8" s="2" t="s">
        <v>13</v>
      </c>
      <c r="F8" s="2"/>
    </row>
    <row r="9" spans="1:6" x14ac:dyDescent="0.25">
      <c r="A9" s="2" t="s">
        <v>25</v>
      </c>
      <c r="B9" s="2" t="s">
        <v>7</v>
      </c>
      <c r="C9" s="2" t="s">
        <v>8</v>
      </c>
      <c r="D9" s="2">
        <v>20</v>
      </c>
      <c r="E9" s="2" t="s">
        <v>9</v>
      </c>
      <c r="F9" s="2"/>
    </row>
    <row r="10" spans="1:6" x14ac:dyDescent="0.25">
      <c r="A10" s="2" t="s">
        <v>27</v>
      </c>
      <c r="B10" s="2" t="s">
        <v>18</v>
      </c>
      <c r="C10" s="2" t="s">
        <v>36</v>
      </c>
      <c r="D10" s="2">
        <v>12</v>
      </c>
      <c r="E10" s="2" t="s">
        <v>13</v>
      </c>
      <c r="F10" s="2"/>
    </row>
    <row r="11" spans="1:6" x14ac:dyDescent="0.25">
      <c r="A11" s="2" t="s">
        <v>29</v>
      </c>
      <c r="B11" s="2" t="s">
        <v>21</v>
      </c>
      <c r="C11" s="2" t="s">
        <v>38</v>
      </c>
      <c r="D11" s="2">
        <v>45</v>
      </c>
      <c r="E11" s="2" t="s">
        <v>9</v>
      </c>
      <c r="F11" s="2"/>
    </row>
    <row r="12" spans="1:6" x14ac:dyDescent="0.25">
      <c r="A12" s="2" t="s">
        <v>31</v>
      </c>
      <c r="B12" s="2" t="s">
        <v>11</v>
      </c>
      <c r="C12" s="2" t="s">
        <v>12</v>
      </c>
      <c r="D12" s="2">
        <v>10</v>
      </c>
      <c r="E12" s="2" t="s">
        <v>13</v>
      </c>
      <c r="F12" s="2" t="s">
        <v>14</v>
      </c>
    </row>
    <row r="13" spans="1:6" x14ac:dyDescent="0.25">
      <c r="A13" s="2" t="s">
        <v>10</v>
      </c>
      <c r="B13" s="2" t="s">
        <v>11</v>
      </c>
      <c r="C13" s="2" t="s">
        <v>12</v>
      </c>
      <c r="D13" s="2">
        <v>90</v>
      </c>
      <c r="E13" s="2" t="s">
        <v>13</v>
      </c>
      <c r="F13" s="2" t="s">
        <v>14</v>
      </c>
    </row>
    <row r="14" spans="1:6" x14ac:dyDescent="0.25">
      <c r="A14" s="2" t="s">
        <v>24</v>
      </c>
      <c r="B14" s="2" t="s">
        <v>16</v>
      </c>
      <c r="C14" s="2" t="s">
        <v>33</v>
      </c>
      <c r="D14" s="2">
        <v>75</v>
      </c>
      <c r="E14" s="2" t="s">
        <v>9</v>
      </c>
      <c r="F14" s="2"/>
    </row>
    <row r="15" spans="1:6" x14ac:dyDescent="0.25">
      <c r="A15" s="2" t="s">
        <v>26</v>
      </c>
      <c r="B15" s="2" t="s">
        <v>11</v>
      </c>
      <c r="C15" s="2" t="s">
        <v>12</v>
      </c>
      <c r="D15" s="2">
        <v>30</v>
      </c>
      <c r="E15" s="2" t="s">
        <v>13</v>
      </c>
      <c r="F15" s="2"/>
    </row>
    <row r="16" spans="1:6" x14ac:dyDescent="0.25">
      <c r="A16" s="2" t="s">
        <v>28</v>
      </c>
      <c r="B16" s="2" t="s">
        <v>19</v>
      </c>
      <c r="C16" s="2" t="s">
        <v>37</v>
      </c>
      <c r="D16" s="2">
        <v>300</v>
      </c>
      <c r="E16" s="2" t="s">
        <v>9</v>
      </c>
      <c r="F16" s="2"/>
    </row>
    <row r="17" spans="1:6" x14ac:dyDescent="0.25">
      <c r="A17" s="2" t="s">
        <v>30</v>
      </c>
      <c r="B17" s="2" t="s">
        <v>21</v>
      </c>
      <c r="C17" s="2" t="s">
        <v>39</v>
      </c>
      <c r="D17" s="2">
        <v>30</v>
      </c>
      <c r="E17" s="2" t="s">
        <v>13</v>
      </c>
      <c r="F17" s="2"/>
    </row>
  </sheetData>
  <autoFilter ref="A1:F1" xr:uid="{00000000-0001-0000-0000-000000000000}">
    <sortState xmlns:xlrd2="http://schemas.microsoft.com/office/spreadsheetml/2017/richdata2" ref="A2:F17">
      <sortCondition ref="A1"/>
    </sortState>
  </autoFilter>
  <phoneticPr fontId="4" type="noConversion"/>
  <dataValidations count="1">
    <dataValidation type="list" allowBlank="1" showInputMessage="1" showErrorMessage="1" sqref="B2:B86" xr:uid="{00000000-0002-0000-0000-000000000000}">
      <formula1>"Alimentación,Transporte,Vivienda,Salud,Entretenimiento,Educación,Ropa,Mascotas,Varios"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B10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1" max="1" width="15.7109375" bestFit="1" customWidth="1"/>
    <col min="2" max="2" width="15.42578125" bestFit="1" customWidth="1"/>
  </cols>
  <sheetData>
    <row r="1" spans="1:2" x14ac:dyDescent="0.25">
      <c r="A1" s="4" t="s">
        <v>1</v>
      </c>
      <c r="B1" s="4" t="s">
        <v>15</v>
      </c>
    </row>
    <row r="2" spans="1:2" x14ac:dyDescent="0.25">
      <c r="A2" s="5" t="s">
        <v>7</v>
      </c>
      <c r="B2" s="6">
        <f>SUMIF(Gastos!B:B,"Alimentación",Gastos!D:D)</f>
        <v>150</v>
      </c>
    </row>
    <row r="3" spans="1:2" x14ac:dyDescent="0.25">
      <c r="A3" s="5" t="s">
        <v>11</v>
      </c>
      <c r="B3" s="6">
        <f>SUMIF(Gastos!B:B,"Transporte",Gastos!D:D)</f>
        <v>130</v>
      </c>
    </row>
    <row r="4" spans="1:2" x14ac:dyDescent="0.25">
      <c r="A4" s="5" t="s">
        <v>16</v>
      </c>
      <c r="B4" s="6">
        <f>SUMIF(Gastos!B:B,"Vivienda",Gastos!D:D)</f>
        <v>205</v>
      </c>
    </row>
    <row r="5" spans="1:2" x14ac:dyDescent="0.25">
      <c r="A5" s="5" t="s">
        <v>17</v>
      </c>
      <c r="B5" s="6">
        <f>SUMIF(Gastos!B:B,"Salud",Gastos!D:D)</f>
        <v>0</v>
      </c>
    </row>
    <row r="6" spans="1:2" x14ac:dyDescent="0.25">
      <c r="A6" s="5" t="s">
        <v>18</v>
      </c>
      <c r="B6" s="6">
        <f>SUMIF(Gastos!B:B,"Entretenimiento",Gastos!D:D)</f>
        <v>32</v>
      </c>
    </row>
    <row r="7" spans="1:2" x14ac:dyDescent="0.25">
      <c r="A7" s="5" t="s">
        <v>19</v>
      </c>
      <c r="B7" s="6">
        <f>SUMIF(Gastos!B:B,"Educación",Gastos!D:D)</f>
        <v>330</v>
      </c>
    </row>
    <row r="8" spans="1:2" x14ac:dyDescent="0.25">
      <c r="A8" s="5" t="s">
        <v>20</v>
      </c>
      <c r="B8" s="6">
        <f>SUMIF(Gastos!B:B,"Ropa",Gastos!D:D)</f>
        <v>0</v>
      </c>
    </row>
    <row r="9" spans="1:2" x14ac:dyDescent="0.25">
      <c r="A9" s="5" t="s">
        <v>21</v>
      </c>
      <c r="B9" s="6">
        <f>SUMIF(Gastos!B:B,"Mascotas",Gastos!D:D)</f>
        <v>75</v>
      </c>
    </row>
    <row r="10" spans="1:2" x14ac:dyDescent="0.25">
      <c r="A10" s="5" t="s">
        <v>22</v>
      </c>
      <c r="B10" s="6">
        <f>SUMIF(Gastos!B:B,"Varios",Gastos!D:D)</f>
        <v>0</v>
      </c>
    </row>
  </sheetData>
  <autoFilter ref="A1:B1" xr:uid="{00000000-0001-0000-0100-000000000000}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2025-05-20T10:06:50Z</dcterms:created>
  <dcterms:modified xsi:type="dcterms:W3CDTF">2025-05-20T10:25:21Z</dcterms:modified>
</cp:coreProperties>
</file>