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CCE20D28-91D2-47DD-810A-3CBBC50B379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gistro_Diario" sheetId="1" r:id="rId1"/>
    <sheet name="Resumen_Mensual" sheetId="2" r:id="rId2"/>
    <sheet name="Metas_de_Ahorro" sheetId="3" r:id="rId3"/>
  </sheets>
  <definedNames>
    <definedName name="_xlnm._FilterDatabase" localSheetId="0" hidden="1">Registro_Diario!$A$1:$G$19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E5" i="3"/>
  <c r="D5" i="3"/>
  <c r="F4" i="3"/>
  <c r="E4" i="3"/>
  <c r="D4" i="3"/>
  <c r="F3" i="3"/>
  <c r="E3" i="3"/>
  <c r="D3" i="3"/>
  <c r="F2" i="3"/>
  <c r="E2" i="3"/>
  <c r="D2" i="3"/>
  <c r="D18" i="2"/>
  <c r="C18" i="2"/>
  <c r="B18" i="2"/>
  <c r="E17" i="2"/>
  <c r="E16" i="2"/>
  <c r="E15" i="2"/>
  <c r="E14" i="2"/>
  <c r="E18" i="2" s="1"/>
  <c r="E13" i="2"/>
  <c r="E12" i="2"/>
  <c r="E11" i="2"/>
  <c r="E7" i="2"/>
  <c r="D7" i="2"/>
  <c r="C7" i="2"/>
  <c r="B7" i="2"/>
  <c r="E6" i="2"/>
  <c r="E5" i="2"/>
  <c r="E4" i="2"/>
  <c r="E3" i="2"/>
  <c r="F23" i="1"/>
  <c r="F22" i="1"/>
  <c r="F24" i="1" s="1"/>
</calcChain>
</file>

<file path=xl/sharedStrings.xml><?xml version="1.0" encoding="utf-8"?>
<sst xmlns="http://schemas.openxmlformats.org/spreadsheetml/2006/main" count="149" uniqueCount="68">
  <si>
    <t>Fecha</t>
  </si>
  <si>
    <t>Tipo</t>
  </si>
  <si>
    <t>Categoría</t>
  </si>
  <si>
    <t>Descripción</t>
  </si>
  <si>
    <t>Forma de Pago</t>
  </si>
  <si>
    <t>Monto</t>
  </si>
  <si>
    <t>Observaciones</t>
  </si>
  <si>
    <t>Ingreso</t>
  </si>
  <si>
    <t>Salario</t>
  </si>
  <si>
    <t>Salario Enero</t>
  </si>
  <si>
    <t>Transferencia</t>
  </si>
  <si>
    <t/>
  </si>
  <si>
    <t>Egreso</t>
  </si>
  <si>
    <t>Vivienda</t>
  </si>
  <si>
    <t>Alquiler</t>
  </si>
  <si>
    <t>Alimentación</t>
  </si>
  <si>
    <t>Supermercado</t>
  </si>
  <si>
    <t>Tarjeta de Débito</t>
  </si>
  <si>
    <t>Ventas</t>
  </si>
  <si>
    <t>Consultoría Proyecto X</t>
  </si>
  <si>
    <t>Cliente A</t>
  </si>
  <si>
    <t>Transporte</t>
  </si>
  <si>
    <t>Gasolina</t>
  </si>
  <si>
    <t>Efectivo</t>
  </si>
  <si>
    <t>Entretenimiento</t>
  </si>
  <si>
    <t>Cine y cena</t>
  </si>
  <si>
    <t>Tarjeta de Crédito</t>
  </si>
  <si>
    <t>Salario Febrero</t>
  </si>
  <si>
    <t>Salud</t>
  </si>
  <si>
    <t>Consulta médica</t>
  </si>
  <si>
    <t>Bonos</t>
  </si>
  <si>
    <t>Bono desempeño</t>
  </si>
  <si>
    <t>Educación</t>
  </si>
  <si>
    <t>Libro técnico</t>
  </si>
  <si>
    <t>Salario Marzo</t>
  </si>
  <si>
    <t>Aumento</t>
  </si>
  <si>
    <t>Compras mercado</t>
  </si>
  <si>
    <t>Otros Ingresos</t>
  </si>
  <si>
    <t>Venta artículo usado</t>
  </si>
  <si>
    <t>Mantenimiento auto</t>
  </si>
  <si>
    <t>Ropa</t>
  </si>
  <si>
    <t>Zapatos nuevos</t>
  </si>
  <si>
    <t>Total Ingresos:</t>
  </si>
  <si>
    <t>Total Egresos:</t>
  </si>
  <si>
    <t>Saldo Disponible:</t>
  </si>
  <si>
    <t>Ingresos por Categoría y Mes</t>
  </si>
  <si>
    <t>Jan-2024</t>
  </si>
  <si>
    <t>Feb-2024</t>
  </si>
  <si>
    <t>Mar-2024</t>
  </si>
  <si>
    <t>Total</t>
  </si>
  <si>
    <t>Total Mensual</t>
  </si>
  <si>
    <t>Egresos por Categoría y Mes</t>
  </si>
  <si>
    <t>Datos para Gráficos (ocultar si se desea)</t>
  </si>
  <si>
    <t>Mes</t>
  </si>
  <si>
    <t>Total Ingresos</t>
  </si>
  <si>
    <t>Total Egresos</t>
  </si>
  <si>
    <t>Total Ingresos por Categoría (para Gráfico)</t>
  </si>
  <si>
    <t>Categoría Ingreso</t>
  </si>
  <si>
    <t>Objetivo</t>
  </si>
  <si>
    <t>Monto Objetivo</t>
  </si>
  <si>
    <t>Monto Alcanzado</t>
  </si>
  <si>
    <t>Diferencia</t>
  </si>
  <si>
    <t>% Progreso</t>
  </si>
  <si>
    <t>Estado</t>
  </si>
  <si>
    <t>Vacaciones Verano</t>
  </si>
  <si>
    <t>Nuevo Portátil</t>
  </si>
  <si>
    <t>Fondo Emergencia</t>
  </si>
  <si>
    <t>Curso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</si>
</sst>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9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de Ingresos por Categoría (Total)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Resumen_Mensual!$B$28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Resumen_Mensual!$A$29:$A$32</c:f>
              <c:strCache>
                <c:ptCount val="4"/>
                <c:pt idx="0">
                  <c:v>Bonos</c:v>
                </c:pt>
                <c:pt idx="1">
                  <c:v>Otros Ingresos</c:v>
                </c:pt>
                <c:pt idx="2">
                  <c:v>Salario</c:v>
                </c:pt>
                <c:pt idx="3">
                  <c:v>Ventas</c:v>
                </c:pt>
              </c:strCache>
            </c:strRef>
          </c:cat>
          <c:val>
            <c:numRef>
              <c:f>Resumen_Mensual!$B$29:$B$32</c:f>
              <c:numCache>
                <c:formatCode>General</c:formatCode>
                <c:ptCount val="4"/>
                <c:pt idx="0">
                  <c:v>300</c:v>
                </c:pt>
                <c:pt idx="1">
                  <c:v>80</c:v>
                </c:pt>
                <c:pt idx="2">
                  <c:v>7600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9-4112-8CD1-96D63D82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Ingresos vs. Egresos Mensuales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Resumen_Mensual!$B$22</c:f>
              <c:strCache>
                <c:ptCount val="1"/>
                <c:pt idx="0">
                  <c:v>Total Ingresos</c:v>
                </c:pt>
              </c:strCache>
            </c:strRef>
          </c:tx>
          <c:spPr>
            <a:solidFill>
              <a:srgbClr val="4CAF50"/>
            </a:solidFill>
          </c:spPr>
          <c:invertIfNegative val="0"/>
          <c:cat>
            <c:strRef>
              <c:f>Resumen_Mensual!$A$23:$A$25</c:f>
              <c:strCache>
                <c:ptCount val="3"/>
                <c:pt idx="0">
                  <c:v>Jan-2024</c:v>
                </c:pt>
                <c:pt idx="1">
                  <c:v>Feb-2024</c:v>
                </c:pt>
                <c:pt idx="2">
                  <c:v>Mar-2024</c:v>
                </c:pt>
              </c:strCache>
            </c:strRef>
          </c:cat>
          <c:val>
            <c:numRef>
              <c:f>Resumen_Mensual!$B$23:$B$25</c:f>
              <c:numCache>
                <c:formatCode>\$#,##0.00</c:formatCode>
                <c:ptCount val="3"/>
                <c:pt idx="0">
                  <c:v>3000</c:v>
                </c:pt>
                <c:pt idx="1">
                  <c:v>2800</c:v>
                </c:pt>
                <c:pt idx="2">
                  <c:v>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7-4173-B053-0F09DDBF8F9E}"/>
            </c:ext>
          </c:extLst>
        </c:ser>
        <c:ser>
          <c:idx val="1"/>
          <c:order val="1"/>
          <c:tx>
            <c:strRef>
              <c:f>Resumen_Mensual!$C$22</c:f>
              <c:strCache>
                <c:ptCount val="1"/>
                <c:pt idx="0">
                  <c:v>Total Egresos</c:v>
                </c:pt>
              </c:strCache>
            </c:strRef>
          </c:tx>
          <c:spPr>
            <a:solidFill>
              <a:srgbClr val="F44336"/>
            </a:solidFill>
          </c:spPr>
          <c:invertIfNegative val="0"/>
          <c:cat>
            <c:strRef>
              <c:f>Resumen_Mensual!$A$23:$A$25</c:f>
              <c:strCache>
                <c:ptCount val="3"/>
                <c:pt idx="0">
                  <c:v>Jan-2024</c:v>
                </c:pt>
                <c:pt idx="1">
                  <c:v>Feb-2024</c:v>
                </c:pt>
                <c:pt idx="2">
                  <c:v>Mar-2024</c:v>
                </c:pt>
              </c:strCache>
            </c:strRef>
          </c:cat>
          <c:val>
            <c:numRef>
              <c:f>Resumen_Mensual!$C$23:$C$25</c:f>
              <c:numCache>
                <c:formatCode>\$#,##0.00</c:formatCode>
                <c:ptCount val="3"/>
                <c:pt idx="0">
                  <c:v>1085</c:v>
                </c:pt>
                <c:pt idx="1">
                  <c:v>1145</c:v>
                </c:pt>
                <c:pt idx="2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7-4173-B053-0F09DDBF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Monto ($)</a:t>
                </a:r>
              </a:p>
            </c:rich>
          </c:tx>
          <c:overlay val="0"/>
        </c:title>
        <c:numFmt formatCode="\$#,##0.0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0</xdr:row>
      <xdr:rowOff>171450</xdr:rowOff>
    </xdr:from>
    <xdr:to>
      <xdr:col>13</xdr:col>
      <xdr:colOff>257175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16</xdr:row>
      <xdr:rowOff>0</xdr:rowOff>
    </xdr:from>
    <xdr:to>
      <xdr:col>13</xdr:col>
      <xdr:colOff>266700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activeCell="G26" sqref="G26"/>
    </sheetView>
  </sheetViews>
  <sheetFormatPr baseColWidth="10" defaultColWidth="9.140625" defaultRowHeight="15" x14ac:dyDescent="0.25"/>
  <cols>
    <col min="1" max="2" width="12.7109375" customWidth="1"/>
    <col min="3" max="3" width="20.7109375" customWidth="1"/>
    <col min="4" max="4" width="30.7109375" customWidth="1"/>
    <col min="5" max="5" width="20.7109375" customWidth="1"/>
    <col min="6" max="6" width="12.7109375" customWidth="1"/>
    <col min="7" max="7" width="30.7109375" customWidth="1"/>
  </cols>
  <sheetData>
    <row r="1" spans="1:7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 x14ac:dyDescent="0.25">
      <c r="A2" s="2">
        <v>45296</v>
      </c>
      <c r="B2" s="3" t="s">
        <v>7</v>
      </c>
      <c r="C2" s="3" t="s">
        <v>8</v>
      </c>
      <c r="D2" s="3" t="s">
        <v>9</v>
      </c>
      <c r="E2" s="3" t="s">
        <v>10</v>
      </c>
      <c r="F2" s="4">
        <v>2500</v>
      </c>
      <c r="G2" s="3" t="s">
        <v>11</v>
      </c>
    </row>
    <row r="3" spans="1:7" x14ac:dyDescent="0.25">
      <c r="A3" s="2">
        <v>45301</v>
      </c>
      <c r="B3" s="3" t="s">
        <v>12</v>
      </c>
      <c r="C3" s="3" t="s">
        <v>13</v>
      </c>
      <c r="D3" s="3" t="s">
        <v>14</v>
      </c>
      <c r="E3" s="3" t="s">
        <v>10</v>
      </c>
      <c r="F3" s="4">
        <v>800</v>
      </c>
      <c r="G3" s="3" t="s">
        <v>11</v>
      </c>
    </row>
    <row r="4" spans="1:7" x14ac:dyDescent="0.25">
      <c r="A4" s="2">
        <v>45303</v>
      </c>
      <c r="B4" s="3" t="s">
        <v>12</v>
      </c>
      <c r="C4" s="3" t="s">
        <v>15</v>
      </c>
      <c r="D4" s="3" t="s">
        <v>16</v>
      </c>
      <c r="E4" s="3" t="s">
        <v>17</v>
      </c>
      <c r="F4" s="4">
        <v>150</v>
      </c>
      <c r="G4" s="3" t="s">
        <v>11</v>
      </c>
    </row>
    <row r="5" spans="1:7" x14ac:dyDescent="0.25">
      <c r="A5" s="2">
        <v>45306</v>
      </c>
      <c r="B5" s="3" t="s">
        <v>7</v>
      </c>
      <c r="C5" s="3" t="s">
        <v>18</v>
      </c>
      <c r="D5" s="3" t="s">
        <v>19</v>
      </c>
      <c r="E5" s="3" t="s">
        <v>10</v>
      </c>
      <c r="F5" s="4">
        <v>500</v>
      </c>
      <c r="G5" s="3" t="s">
        <v>20</v>
      </c>
    </row>
    <row r="6" spans="1:7" x14ac:dyDescent="0.25">
      <c r="A6" s="2">
        <v>45311</v>
      </c>
      <c r="B6" s="3" t="s">
        <v>12</v>
      </c>
      <c r="C6" s="3" t="s">
        <v>21</v>
      </c>
      <c r="D6" s="3" t="s">
        <v>22</v>
      </c>
      <c r="E6" s="3" t="s">
        <v>23</v>
      </c>
      <c r="F6" s="4">
        <v>60</v>
      </c>
      <c r="G6" s="3" t="s">
        <v>11</v>
      </c>
    </row>
    <row r="7" spans="1:7" x14ac:dyDescent="0.25">
      <c r="A7" s="2">
        <v>45316</v>
      </c>
      <c r="B7" s="3" t="s">
        <v>12</v>
      </c>
      <c r="C7" s="3" t="s">
        <v>24</v>
      </c>
      <c r="D7" s="3" t="s">
        <v>25</v>
      </c>
      <c r="E7" s="3" t="s">
        <v>26</v>
      </c>
      <c r="F7" s="4">
        <v>75</v>
      </c>
      <c r="G7" s="3" t="s">
        <v>11</v>
      </c>
    </row>
    <row r="8" spans="1:7" x14ac:dyDescent="0.25">
      <c r="A8" s="2">
        <v>45327</v>
      </c>
      <c r="B8" s="3" t="s">
        <v>7</v>
      </c>
      <c r="C8" s="3" t="s">
        <v>8</v>
      </c>
      <c r="D8" s="3" t="s">
        <v>27</v>
      </c>
      <c r="E8" s="3" t="s">
        <v>10</v>
      </c>
      <c r="F8" s="4">
        <v>2500</v>
      </c>
      <c r="G8" s="3" t="s">
        <v>11</v>
      </c>
    </row>
    <row r="9" spans="1:7" x14ac:dyDescent="0.25">
      <c r="A9" s="2">
        <v>45330</v>
      </c>
      <c r="B9" s="3" t="s">
        <v>12</v>
      </c>
      <c r="C9" s="3" t="s">
        <v>28</v>
      </c>
      <c r="D9" s="3" t="s">
        <v>29</v>
      </c>
      <c r="E9" s="3" t="s">
        <v>17</v>
      </c>
      <c r="F9" s="4">
        <v>120</v>
      </c>
      <c r="G9" s="3" t="s">
        <v>11</v>
      </c>
    </row>
    <row r="10" spans="1:7" x14ac:dyDescent="0.25">
      <c r="A10" s="2">
        <v>45332</v>
      </c>
      <c r="B10" s="3" t="s">
        <v>12</v>
      </c>
      <c r="C10" s="3" t="s">
        <v>13</v>
      </c>
      <c r="D10" s="3" t="s">
        <v>14</v>
      </c>
      <c r="E10" s="3" t="s">
        <v>10</v>
      </c>
      <c r="F10" s="4">
        <v>800</v>
      </c>
      <c r="G10" s="3" t="s">
        <v>11</v>
      </c>
    </row>
    <row r="11" spans="1:7" x14ac:dyDescent="0.25">
      <c r="A11" s="2">
        <v>45337</v>
      </c>
      <c r="B11" s="3" t="s">
        <v>12</v>
      </c>
      <c r="C11" s="3" t="s">
        <v>15</v>
      </c>
      <c r="D11" s="3" t="s">
        <v>16</v>
      </c>
      <c r="E11" s="3" t="s">
        <v>26</v>
      </c>
      <c r="F11" s="4">
        <v>180</v>
      </c>
      <c r="G11" s="3" t="s">
        <v>11</v>
      </c>
    </row>
    <row r="12" spans="1:7" x14ac:dyDescent="0.25">
      <c r="A12" s="2">
        <v>45344</v>
      </c>
      <c r="B12" s="3" t="s">
        <v>7</v>
      </c>
      <c r="C12" s="3" t="s">
        <v>30</v>
      </c>
      <c r="D12" s="3" t="s">
        <v>31</v>
      </c>
      <c r="E12" s="3" t="s">
        <v>10</v>
      </c>
      <c r="F12" s="4">
        <v>300</v>
      </c>
      <c r="G12" s="3" t="s">
        <v>11</v>
      </c>
    </row>
    <row r="13" spans="1:7" x14ac:dyDescent="0.25">
      <c r="A13" s="2">
        <v>45347</v>
      </c>
      <c r="B13" s="3" t="s">
        <v>12</v>
      </c>
      <c r="C13" s="3" t="s">
        <v>32</v>
      </c>
      <c r="D13" s="3" t="s">
        <v>33</v>
      </c>
      <c r="E13" s="3" t="s">
        <v>23</v>
      </c>
      <c r="F13" s="4">
        <v>45</v>
      </c>
      <c r="G13" s="3" t="s">
        <v>11</v>
      </c>
    </row>
    <row r="14" spans="1:7" x14ac:dyDescent="0.25">
      <c r="A14" s="2">
        <v>45356</v>
      </c>
      <c r="B14" s="3" t="s">
        <v>7</v>
      </c>
      <c r="C14" s="3" t="s">
        <v>8</v>
      </c>
      <c r="D14" s="3" t="s">
        <v>34</v>
      </c>
      <c r="E14" s="3" t="s">
        <v>10</v>
      </c>
      <c r="F14" s="4">
        <v>2600</v>
      </c>
      <c r="G14" s="3" t="s">
        <v>35</v>
      </c>
    </row>
    <row r="15" spans="1:7" x14ac:dyDescent="0.25">
      <c r="A15" s="2">
        <v>45361</v>
      </c>
      <c r="B15" s="3" t="s">
        <v>12</v>
      </c>
      <c r="C15" s="3" t="s">
        <v>13</v>
      </c>
      <c r="D15" s="3" t="s">
        <v>14</v>
      </c>
      <c r="E15" s="3" t="s">
        <v>10</v>
      </c>
      <c r="F15" s="4">
        <v>800</v>
      </c>
      <c r="G15" s="3" t="s">
        <v>11</v>
      </c>
    </row>
    <row r="16" spans="1:7" x14ac:dyDescent="0.25">
      <c r="A16" s="2">
        <v>45363</v>
      </c>
      <c r="B16" s="3" t="s">
        <v>12</v>
      </c>
      <c r="C16" s="3" t="s">
        <v>15</v>
      </c>
      <c r="D16" s="3" t="s">
        <v>36</v>
      </c>
      <c r="E16" s="3" t="s">
        <v>17</v>
      </c>
      <c r="F16" s="4">
        <v>160</v>
      </c>
      <c r="G16" s="3" t="s">
        <v>11</v>
      </c>
    </row>
    <row r="17" spans="1:7" x14ac:dyDescent="0.25">
      <c r="A17" s="2">
        <v>45369</v>
      </c>
      <c r="B17" s="3" t="s">
        <v>7</v>
      </c>
      <c r="C17" s="3" t="s">
        <v>37</v>
      </c>
      <c r="D17" s="3" t="s">
        <v>38</v>
      </c>
      <c r="E17" s="3" t="s">
        <v>23</v>
      </c>
      <c r="F17" s="4">
        <v>80</v>
      </c>
      <c r="G17" s="3" t="s">
        <v>11</v>
      </c>
    </row>
    <row r="18" spans="1:7" x14ac:dyDescent="0.25">
      <c r="A18" s="2">
        <v>45371</v>
      </c>
      <c r="B18" s="3" t="s">
        <v>12</v>
      </c>
      <c r="C18" s="3" t="s">
        <v>21</v>
      </c>
      <c r="D18" s="3" t="s">
        <v>39</v>
      </c>
      <c r="E18" s="3" t="s">
        <v>26</v>
      </c>
      <c r="F18" s="4">
        <v>250</v>
      </c>
      <c r="G18" s="3" t="s">
        <v>11</v>
      </c>
    </row>
    <row r="19" spans="1:7" x14ac:dyDescent="0.25">
      <c r="A19" s="2">
        <v>45379</v>
      </c>
      <c r="B19" s="3" t="s">
        <v>12</v>
      </c>
      <c r="C19" s="3" t="s">
        <v>40</v>
      </c>
      <c r="D19" s="3" t="s">
        <v>41</v>
      </c>
      <c r="E19" s="3" t="s">
        <v>26</v>
      </c>
      <c r="F19" s="4">
        <v>90</v>
      </c>
      <c r="G19" s="3" t="s">
        <v>11</v>
      </c>
    </row>
    <row r="22" spans="1:7" x14ac:dyDescent="0.25">
      <c r="E22" s="5" t="s">
        <v>42</v>
      </c>
      <c r="F22" s="6">
        <f>SUMIF(B2:B1000,"Ingreso",F2:F1000)</f>
        <v>8480</v>
      </c>
    </row>
    <row r="23" spans="1:7" x14ac:dyDescent="0.25">
      <c r="E23" s="5" t="s">
        <v>43</v>
      </c>
      <c r="F23" s="6">
        <f>SUMIF(B2:B1000,"Egreso",F2:F1000)</f>
        <v>3530</v>
      </c>
    </row>
    <row r="24" spans="1:7" x14ac:dyDescent="0.25">
      <c r="E24" s="5" t="s">
        <v>44</v>
      </c>
      <c r="F24" s="6">
        <f>F22-F23</f>
        <v>4950</v>
      </c>
    </row>
  </sheetData>
  <autoFilter ref="A1:G19" xr:uid="{00000000-0009-0000-0000-000000000000}"/>
  <conditionalFormatting sqref="F2:F1001">
    <cfRule type="expression" dxfId="4" priority="1">
      <formula>AND($B2="Egreso", $F2&gt;200)</formula>
    </cfRule>
    <cfRule type="expression" dxfId="3" priority="2">
      <formula>AND($B2="Ingreso", $F2&gt;1000)</formula>
    </cfRule>
  </conditionalFormatting>
  <dataValidations count="3">
    <dataValidation type="list" allowBlank="1" showInputMessage="1" showErrorMessage="1" sqref="B2:B1001" xr:uid="{00000000-0002-0000-0000-000000000000}">
      <formula1>"Ingreso,Egreso"</formula1>
    </dataValidation>
    <dataValidation type="list" allowBlank="1" showInputMessage="1" showErrorMessage="1" sqref="C2:C1001" xr:uid="{00000000-0002-0000-0000-000001000000}">
      <formula1>"Ahorro/Inversión,Alimentación,Bonos,Deudas,Educación,Entretenimiento,Impuestos,Inversiones,Otros Egresos,Otros Ingresos,Regalos,Ropa,Salario,Salud,Transporte,Ventas,Vivienda"</formula1>
    </dataValidation>
    <dataValidation type="list" allowBlank="1" showInputMessage="1" showErrorMessage="1" sqref="E2:E1001" xr:uid="{00000000-0002-0000-0000-000002000000}">
      <formula1>"Efectivo,Tarjeta de Crédito,Tarjeta de Débito,Transferencia,Cheque,Otro"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workbookViewId="0">
      <selection activeCell="C29" sqref="C29"/>
    </sheetView>
  </sheetViews>
  <sheetFormatPr baseColWidth="10" defaultColWidth="9.140625" defaultRowHeight="15" x14ac:dyDescent="0.25"/>
  <cols>
    <col min="1" max="1" width="38.85546875" bestFit="1" customWidth="1"/>
    <col min="2" max="5" width="15.7109375" customWidth="1"/>
  </cols>
  <sheetData>
    <row r="1" spans="1:5" x14ac:dyDescent="0.25">
      <c r="A1" s="1" t="s">
        <v>45</v>
      </c>
    </row>
    <row r="2" spans="1:5" x14ac:dyDescent="0.25">
      <c r="A2" s="1" t="s">
        <v>2</v>
      </c>
      <c r="B2" s="1" t="s">
        <v>46</v>
      </c>
      <c r="C2" s="1" t="s">
        <v>47</v>
      </c>
      <c r="D2" s="1" t="s">
        <v>48</v>
      </c>
      <c r="E2" s="1" t="s">
        <v>49</v>
      </c>
    </row>
    <row r="3" spans="1:5" x14ac:dyDescent="0.25">
      <c r="A3" s="3" t="s">
        <v>30</v>
      </c>
      <c r="B3" s="4">
        <v>0</v>
      </c>
      <c r="C3" s="4">
        <v>300</v>
      </c>
      <c r="D3" s="4">
        <v>0</v>
      </c>
      <c r="E3" s="4">
        <f>SUM(B3:D3)</f>
        <v>300</v>
      </c>
    </row>
    <row r="4" spans="1:5" x14ac:dyDescent="0.25">
      <c r="A4" s="3" t="s">
        <v>37</v>
      </c>
      <c r="B4" s="4">
        <v>0</v>
      </c>
      <c r="C4" s="4">
        <v>0</v>
      </c>
      <c r="D4" s="4">
        <v>80</v>
      </c>
      <c r="E4" s="4">
        <f>SUM(B4:D4)</f>
        <v>80</v>
      </c>
    </row>
    <row r="5" spans="1:5" x14ac:dyDescent="0.25">
      <c r="A5" s="3" t="s">
        <v>8</v>
      </c>
      <c r="B5" s="4">
        <v>2500</v>
      </c>
      <c r="C5" s="4">
        <v>2500</v>
      </c>
      <c r="D5" s="4">
        <v>2600</v>
      </c>
      <c r="E5" s="4">
        <f>SUM(B5:D5)</f>
        <v>7600</v>
      </c>
    </row>
    <row r="6" spans="1:5" x14ac:dyDescent="0.25">
      <c r="A6" s="3" t="s">
        <v>18</v>
      </c>
      <c r="B6" s="4">
        <v>500</v>
      </c>
      <c r="C6" s="4">
        <v>0</v>
      </c>
      <c r="D6" s="4">
        <v>0</v>
      </c>
      <c r="E6" s="4">
        <f>SUM(B6:D6)</f>
        <v>500</v>
      </c>
    </row>
    <row r="7" spans="1:5" x14ac:dyDescent="0.25">
      <c r="A7" s="1" t="s">
        <v>50</v>
      </c>
      <c r="B7" s="4">
        <f>SUM(B3:B6)</f>
        <v>3000</v>
      </c>
      <c r="C7" s="4">
        <f>SUM(C3:C6)</f>
        <v>2800</v>
      </c>
      <c r="D7" s="4">
        <f>SUM(D3:D6)</f>
        <v>2680</v>
      </c>
      <c r="E7" s="4">
        <f>SUM(E3:E6)</f>
        <v>8480</v>
      </c>
    </row>
    <row r="9" spans="1:5" x14ac:dyDescent="0.25">
      <c r="A9" s="1" t="s">
        <v>51</v>
      </c>
    </row>
    <row r="10" spans="1:5" x14ac:dyDescent="0.25">
      <c r="A10" s="1" t="s">
        <v>2</v>
      </c>
      <c r="B10" s="1" t="s">
        <v>46</v>
      </c>
      <c r="C10" s="1" t="s">
        <v>47</v>
      </c>
      <c r="D10" s="1" t="s">
        <v>48</v>
      </c>
      <c r="E10" s="1" t="s">
        <v>49</v>
      </c>
    </row>
    <row r="11" spans="1:5" x14ac:dyDescent="0.25">
      <c r="A11" s="3" t="s">
        <v>15</v>
      </c>
      <c r="B11" s="4">
        <v>150</v>
      </c>
      <c r="C11" s="4">
        <v>180</v>
      </c>
      <c r="D11" s="4">
        <v>160</v>
      </c>
      <c r="E11" s="4">
        <f t="shared" ref="E11:E17" si="0">SUM(B11:D11)</f>
        <v>490</v>
      </c>
    </row>
    <row r="12" spans="1:5" x14ac:dyDescent="0.25">
      <c r="A12" s="3" t="s">
        <v>32</v>
      </c>
      <c r="B12" s="4">
        <v>0</v>
      </c>
      <c r="C12" s="4">
        <v>45</v>
      </c>
      <c r="D12" s="4">
        <v>0</v>
      </c>
      <c r="E12" s="4">
        <f t="shared" si="0"/>
        <v>45</v>
      </c>
    </row>
    <row r="13" spans="1:5" x14ac:dyDescent="0.25">
      <c r="A13" s="3" t="s">
        <v>24</v>
      </c>
      <c r="B13" s="4">
        <v>75</v>
      </c>
      <c r="C13" s="4">
        <v>0</v>
      </c>
      <c r="D13" s="4">
        <v>0</v>
      </c>
      <c r="E13" s="4">
        <f t="shared" si="0"/>
        <v>75</v>
      </c>
    </row>
    <row r="14" spans="1:5" x14ac:dyDescent="0.25">
      <c r="A14" s="3" t="s">
        <v>40</v>
      </c>
      <c r="B14" s="4">
        <v>0</v>
      </c>
      <c r="C14" s="4">
        <v>0</v>
      </c>
      <c r="D14" s="4">
        <v>90</v>
      </c>
      <c r="E14" s="4">
        <f t="shared" si="0"/>
        <v>90</v>
      </c>
    </row>
    <row r="15" spans="1:5" x14ac:dyDescent="0.25">
      <c r="A15" s="3" t="s">
        <v>28</v>
      </c>
      <c r="B15" s="4">
        <v>0</v>
      </c>
      <c r="C15" s="4">
        <v>120</v>
      </c>
      <c r="D15" s="4">
        <v>0</v>
      </c>
      <c r="E15" s="4">
        <f t="shared" si="0"/>
        <v>120</v>
      </c>
    </row>
    <row r="16" spans="1:5" x14ac:dyDescent="0.25">
      <c r="A16" s="3" t="s">
        <v>21</v>
      </c>
      <c r="B16" s="4">
        <v>60</v>
      </c>
      <c r="C16" s="4">
        <v>0</v>
      </c>
      <c r="D16" s="4">
        <v>250</v>
      </c>
      <c r="E16" s="4">
        <f t="shared" si="0"/>
        <v>310</v>
      </c>
    </row>
    <row r="17" spans="1:5" x14ac:dyDescent="0.25">
      <c r="A17" s="3" t="s">
        <v>13</v>
      </c>
      <c r="B17" s="4">
        <v>800</v>
      </c>
      <c r="C17" s="4">
        <v>800</v>
      </c>
      <c r="D17" s="4">
        <v>800</v>
      </c>
      <c r="E17" s="4">
        <f t="shared" si="0"/>
        <v>2400</v>
      </c>
    </row>
    <row r="18" spans="1:5" x14ac:dyDescent="0.25">
      <c r="A18" s="1" t="s">
        <v>50</v>
      </c>
      <c r="B18" s="4">
        <f>SUM(B11:B17)</f>
        <v>1085</v>
      </c>
      <c r="C18" s="4">
        <f>SUM(C11:C17)</f>
        <v>1145</v>
      </c>
      <c r="D18" s="4">
        <f>SUM(D11:D17)</f>
        <v>1300</v>
      </c>
      <c r="E18" s="4">
        <f>SUM(E11:E17)</f>
        <v>3530</v>
      </c>
    </row>
    <row r="21" spans="1:5" x14ac:dyDescent="0.25">
      <c r="A21" s="1" t="s">
        <v>52</v>
      </c>
    </row>
    <row r="22" spans="1:5" x14ac:dyDescent="0.25">
      <c r="A22" s="1" t="s">
        <v>53</v>
      </c>
      <c r="B22" s="1" t="s">
        <v>54</v>
      </c>
      <c r="C22" s="1" t="s">
        <v>55</v>
      </c>
    </row>
    <row r="23" spans="1:5" x14ac:dyDescent="0.25">
      <c r="A23" s="3" t="s">
        <v>46</v>
      </c>
      <c r="B23" s="4">
        <v>3000</v>
      </c>
      <c r="C23" s="4">
        <v>1085</v>
      </c>
    </row>
    <row r="24" spans="1:5" x14ac:dyDescent="0.25">
      <c r="A24" s="3" t="s">
        <v>47</v>
      </c>
      <c r="B24" s="4">
        <v>2800</v>
      </c>
      <c r="C24" s="4">
        <v>1145</v>
      </c>
    </row>
    <row r="25" spans="1:5" x14ac:dyDescent="0.25">
      <c r="A25" s="3" t="s">
        <v>48</v>
      </c>
      <c r="B25" s="4">
        <v>2680</v>
      </c>
      <c r="C25" s="4">
        <v>1300</v>
      </c>
    </row>
    <row r="27" spans="1:5" x14ac:dyDescent="0.25">
      <c r="A27" s="1" t="s">
        <v>56</v>
      </c>
    </row>
    <row r="28" spans="1:5" x14ac:dyDescent="0.25">
      <c r="A28" s="1" t="s">
        <v>57</v>
      </c>
      <c r="B28" s="1" t="s">
        <v>49</v>
      </c>
    </row>
    <row r="29" spans="1:5" x14ac:dyDescent="0.25">
      <c r="A29" s="3" t="s">
        <v>30</v>
      </c>
      <c r="B29" s="3">
        <v>300</v>
      </c>
    </row>
    <row r="30" spans="1:5" x14ac:dyDescent="0.25">
      <c r="A30" s="3" t="s">
        <v>37</v>
      </c>
      <c r="B30" s="3">
        <v>80</v>
      </c>
    </row>
    <row r="31" spans="1:5" x14ac:dyDescent="0.25">
      <c r="A31" s="3" t="s">
        <v>8</v>
      </c>
      <c r="B31" s="3">
        <v>7600</v>
      </c>
    </row>
    <row r="32" spans="1:5" x14ac:dyDescent="0.25">
      <c r="A32" s="3" t="s">
        <v>18</v>
      </c>
      <c r="B32" s="3">
        <v>500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>
      <selection activeCell="A35" sqref="A35"/>
    </sheetView>
  </sheetViews>
  <sheetFormatPr baseColWidth="10" defaultColWidth="9.140625" defaultRowHeight="15" x14ac:dyDescent="0.25"/>
  <cols>
    <col min="1" max="1" width="25.7109375" customWidth="1"/>
    <col min="2" max="4" width="15.7109375" customWidth="1"/>
    <col min="5" max="5" width="12.7109375" customWidth="1"/>
    <col min="6" max="6" width="15.7109375" customWidth="1"/>
  </cols>
  <sheetData>
    <row r="1" spans="1:6" x14ac:dyDescent="0.25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</row>
    <row r="2" spans="1:6" x14ac:dyDescent="0.25">
      <c r="A2" s="3" t="s">
        <v>64</v>
      </c>
      <c r="B2" s="4">
        <v>1500</v>
      </c>
      <c r="C2" s="4">
        <v>750</v>
      </c>
      <c r="D2" s="4">
        <f>B2-C2</f>
        <v>750</v>
      </c>
      <c r="E2" s="7">
        <f>IF(B2&gt;0,C2/B2,0)</f>
        <v>0.5</v>
      </c>
      <c r="F2" s="3" t="str">
        <f>IF(C2&gt;=B2,"Alcanzado",IF(C2&lt;=0,"Pendiente","En Progreso"))</f>
        <v>En Progreso</v>
      </c>
    </row>
    <row r="3" spans="1:6" x14ac:dyDescent="0.25">
      <c r="A3" s="3" t="s">
        <v>65</v>
      </c>
      <c r="B3" s="4">
        <v>1200</v>
      </c>
      <c r="C3" s="4">
        <v>1250</v>
      </c>
      <c r="D3" s="4">
        <f>B3-C3</f>
        <v>-50</v>
      </c>
      <c r="E3" s="7">
        <f>IF(B3&gt;0,C3/B3,0)</f>
        <v>1.0416666666666667</v>
      </c>
      <c r="F3" s="3" t="str">
        <f>IF(C3&gt;=B3,"Alcanzado",IF(C3&lt;=0,"Pendiente","En Progreso"))</f>
        <v>Alcanzado</v>
      </c>
    </row>
    <row r="4" spans="1:6" x14ac:dyDescent="0.25">
      <c r="A4" s="3" t="s">
        <v>66</v>
      </c>
      <c r="B4" s="4">
        <v>3000</v>
      </c>
      <c r="C4" s="4">
        <v>1000</v>
      </c>
      <c r="D4" s="4">
        <f>B4-C4</f>
        <v>2000</v>
      </c>
      <c r="E4" s="7">
        <f>IF(B4&gt;0,C4/B4,0)</f>
        <v>0.33333333333333331</v>
      </c>
      <c r="F4" s="3" t="str">
        <f>IF(C4&gt;=B4,"Alcanzado",IF(C4&lt;=0,"Pendiente","En Progreso"))</f>
        <v>En Progreso</v>
      </c>
    </row>
    <row r="5" spans="1:6" x14ac:dyDescent="0.25">
      <c r="A5" s="3" t="s">
        <v>67</v>
      </c>
      <c r="B5" s="4">
        <v>200</v>
      </c>
      <c r="C5" s="4">
        <v>50</v>
      </c>
      <c r="D5" s="4">
        <f>B5-C5</f>
        <v>150</v>
      </c>
      <c r="E5" s="7">
        <f>IF(B5&gt;0,C5/B5,0)</f>
        <v>0.25</v>
      </c>
      <c r="F5" s="3" t="str">
        <f>IF(C5&gt;=B5,"Alcanzado",IF(C5&lt;=0,"Pendiente","En Progreso"))</f>
        <v>En Progreso</v>
      </c>
    </row>
  </sheetData>
  <conditionalFormatting sqref="E2:E5">
    <cfRule type="dataBar" priority="1">
      <dataBar>
        <cfvo type="min"/>
        <cfvo type="max"/>
        <color rgb="FF63C384"/>
      </dataBar>
    </cfRule>
  </conditionalFormatting>
  <conditionalFormatting sqref="F2:F5">
    <cfRule type="cellIs" dxfId="2" priority="2" operator="equal">
      <formula>"Alcanzado"</formula>
    </cfRule>
    <cfRule type="cellIs" dxfId="1" priority="3" operator="equal">
      <formula>"Pendiente"</formula>
    </cfRule>
    <cfRule type="cellIs" dxfId="0" priority="4" operator="equal">
      <formula>"En Progreso"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Registro_Diario</vt:lpstr>
      <vt:lpstr>Resumen_Mensual</vt:lpstr>
      <vt:lpstr>Metas_de_Ahorro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2025-05-27T14:07:29Z</dcterms:created>
  <dcterms:modified xsi:type="dcterms:W3CDTF">2025-05-27T14:09:41Z</dcterms:modified>
</cp:coreProperties>
</file>